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Default Extension="jpeg" ContentType="image/jpeg"/>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style4.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harts/colors4.xml" ContentType="application/vnd.ms-office.chartcolor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1840" windowHeight="13740" tabRatio="500"/>
  </bookViews>
  <sheets>
    <sheet name="Copertina" sheetId="11" r:id="rId1"/>
    <sheet name="riepilogo" sheetId="6" r:id="rId2"/>
    <sheet name="infrastrutture" sheetId="1" r:id="rId3"/>
    <sheet name="Ambiente" sheetId="10" r:id="rId4"/>
    <sheet name="sviluppo economico" sheetId="3" r:id="rId5"/>
    <sheet name="turismo e cultura" sheetId="4" r:id="rId6"/>
  </sheets>
  <definedNames>
    <definedName name="_xlnm.Print_Area" localSheetId="0">Copertina!$A$1:$R$38</definedName>
    <definedName name="_xlnm.Print_Area" localSheetId="2">infrastrutture!$A$1:$I$39</definedName>
    <definedName name="_xlnm.Print_Titles" localSheetId="3">Ambiente!$1:$5</definedName>
    <definedName name="_xlnm.Print_Titles" localSheetId="2">infrastrutture!$1:$7</definedName>
    <definedName name="_xlnm.Print_Titles" localSheetId="4">'sviluppo economico'!$8:$9</definedName>
    <definedName name="_xlnm.Print_Titles" localSheetId="5">'turismo e cultura'!$1:$7</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13" i="6"/>
  <c r="C12"/>
  <c r="E9" i="10"/>
  <c r="E14"/>
  <c r="C11" i="6"/>
  <c r="C10"/>
  <c r="F16" i="3"/>
  <c r="D12" i="6"/>
  <c r="F12" i="10"/>
  <c r="F27"/>
  <c r="F3"/>
  <c r="D11" i="6"/>
  <c r="F8" i="1"/>
  <c r="F39"/>
  <c r="D10" i="6"/>
  <c r="D13"/>
  <c r="D14"/>
  <c r="D18"/>
  <c r="E24" i="10"/>
  <c r="E39" i="1"/>
  <c r="H10" i="6"/>
  <c r="H12"/>
  <c r="H13"/>
  <c r="H14"/>
  <c r="G39" i="1"/>
  <c r="E10" i="6"/>
  <c r="G10"/>
  <c r="E17" i="10"/>
  <c r="G27"/>
  <c r="F4"/>
  <c r="E11" i="6"/>
  <c r="G11"/>
  <c r="G16" i="3"/>
  <c r="E12" i="6"/>
  <c r="G12"/>
  <c r="G30" i="4"/>
  <c r="E13" i="6"/>
  <c r="G13"/>
  <c r="G14"/>
  <c r="D6"/>
  <c r="D39" i="1"/>
  <c r="B10" i="6"/>
  <c r="F10"/>
  <c r="D27" i="10"/>
  <c r="B11" i="6"/>
  <c r="F11"/>
  <c r="D16" i="3"/>
  <c r="B12" i="6"/>
  <c r="F12"/>
  <c r="D30" i="4"/>
  <c r="B13" i="6"/>
  <c r="F30" i="4"/>
  <c r="F13" i="6"/>
  <c r="F14"/>
  <c r="D5"/>
  <c r="C14"/>
  <c r="B14"/>
  <c r="F3" i="4"/>
  <c r="E27" i="10"/>
  <c r="D31" i="6"/>
  <c r="F4" i="3"/>
  <c r="F3"/>
  <c r="E16"/>
  <c r="E30" i="4"/>
  <c r="E14" i="6"/>
  <c r="D19"/>
  <c r="F4" i="1"/>
  <c r="F3"/>
  <c r="F4" i="4"/>
</calcChain>
</file>

<file path=xl/sharedStrings.xml><?xml version="1.0" encoding="utf-8"?>
<sst xmlns="http://schemas.openxmlformats.org/spreadsheetml/2006/main" count="366" uniqueCount="182">
  <si>
    <t>INTERVENTO STRATEGICO  (titolo del progetto)</t>
  </si>
  <si>
    <t>IMPORTO TOTALE INTERVENTO (EURO)</t>
  </si>
  <si>
    <t>FINANZIAMENTI ESISTENTI (*)</t>
  </si>
  <si>
    <t>collegamento tra porto di Vasto, rete ferroviaria nazionale e retrostante zona industriale</t>
  </si>
  <si>
    <t>completamento infrastrutture ferroviarie al servizio del porto di Ortona</t>
  </si>
  <si>
    <t>ampliamento piastra logistica intermodale della zona industrale della Val di Sangro e realizzazione di fabbricati ad uso della stazione di Saletti</t>
  </si>
  <si>
    <t>interventi per lo sviluppo aeroporto d'Abruzzo (allungamento della pista di volo; collegamento dello scalo mediante fermata ferroviaria dedicata)</t>
  </si>
  <si>
    <t xml:space="preserve">deviazione del porto canale di Pescara  </t>
  </si>
  <si>
    <t>completamento interventi sul porto di Ortona (approfondimento dragaggio, prolungamento diga sud)</t>
  </si>
  <si>
    <t>collegamento porto di Ortona con casello autostradale A14</t>
  </si>
  <si>
    <t>ampliamento e messa in sicurezza del porto turistico di Roseto degli Abruzzi</t>
  </si>
  <si>
    <t xml:space="preserve">Teramo mare IV lotto </t>
  </si>
  <si>
    <t>intervento di messa in sicurezza della struttura viaria strada Val Fino (connessione costa teramana-parco del Gran Sasso)</t>
  </si>
  <si>
    <t>completamento sistema filoviario di Chieti dalla via dei Vestini a piazza Sant'Anna</t>
  </si>
  <si>
    <t>funicolare di collegamento tra il centro città e il Campus universitario di Teramo</t>
  </si>
  <si>
    <t>Funicolare di collegamento tra  il Campus Universitario di Chieti/Ospedale clinicizzato ed il centro storico della città</t>
  </si>
  <si>
    <t>Ambiente</t>
  </si>
  <si>
    <t>completamento intervento</t>
  </si>
  <si>
    <t>opere collettamento fognario Mammarosa - Passolanciano a difesa falde idriche (completamento)</t>
  </si>
  <si>
    <t xml:space="preserve">realizzazione sistema depurativo dell'asta fluviale Tordino con adduzione dei liquami all'impianto di Giulianova - Colleranesco </t>
  </si>
  <si>
    <t>potenziamento del sistema dei depuratori nei nuclei industriali, delle acque reflue urbane e del trattamento di rifiuti liquidi (CASOLI, VASTO, SULMOINA, AVEZZANO, TERAMO)</t>
  </si>
  <si>
    <t>OBIETTIVO PATTO</t>
  </si>
  <si>
    <t>AL 2017 (**)</t>
  </si>
  <si>
    <t xml:space="preserve">completamento intervento </t>
  </si>
  <si>
    <t>N°</t>
  </si>
  <si>
    <t>Sviluppo economico e produttivo</t>
  </si>
  <si>
    <t>banda ultralarga zone industriali</t>
  </si>
  <si>
    <t>realizzazione di un centro di eccellenza e innovazione ABRUZZO REGIONE DELLA VISTA</t>
  </si>
  <si>
    <t>realizzazione rete irrigua a pressione dell'intera piana del Fucino</t>
  </si>
  <si>
    <t>collegamento tra accademia e impresa attraverso dottorati di ricerca e assegni di ricerca</t>
  </si>
  <si>
    <t>Turismo e cultura</t>
  </si>
  <si>
    <t>interventi valorizzazione ex manicomio Teramo</t>
  </si>
  <si>
    <t>progetto "lo spirito d'Abruzzo" - abbazia Santo Spirito di Morrone (Sulmona)</t>
  </si>
  <si>
    <t>valorizzazione di Villa Torlonia e Parco Torlonia (Avezzano)</t>
  </si>
  <si>
    <t>interventi di valorizzazione e sviluppo turistico strategico integrato e sostenibile con recupero di borghi di aree interne, rilancio delle micro imprese</t>
  </si>
  <si>
    <t xml:space="preserve">Recupero del compendio demaniale dell’ex Caserma “Bucciante” al fine di realizzare, nel cuore del centro storico di Chieti, un polo culturale di primaria importanza con le nuove sedi istituzionali della Biblioteca “De Meis”, del Museo Universitario e dell’Archivio di Stato. </t>
  </si>
  <si>
    <t>Lavori di recupero della Colonia marina “Stella Maris”. 2^ e 3^ stralcio funzionale e nuova destinazione culturale e scientifica e restituzione alla Città di Montesilvano di un luogo storico e di grande potenziale per lo sviluppo turistico APQ Regione Abruzzo/Provincia di Pescara</t>
  </si>
  <si>
    <t>Iniziative di recupero, manutenzione, restauro e valorizzazione  delle Chiese Abruzzesi indicate dal MIBACT (nota del 5 febb 2015 n. 31484) quale intervento di valorizzazione e e miglioramento  dell’attrattività turistica territoriale e connessa valorizzazione degli hub  culturali abruzzesi da realizzare attraverso APQ Regione Abruzzo/Segretariato regionale per i beni culturali d'Abruzzo  
(MIBACT)/Comuni di riferimento</t>
  </si>
  <si>
    <t>interventi sulle infrastrutture funzionali alla valorizzazione turistica delle stazioni invernali Passolanciano - Maielletta</t>
  </si>
  <si>
    <t>SETTORE PRIORITARIO                              (assi Interventi)</t>
  </si>
  <si>
    <t>Infrastrutture</t>
  </si>
  <si>
    <t>TOTALI</t>
  </si>
  <si>
    <t xml:space="preserve">INFRASTRUTTURE </t>
  </si>
  <si>
    <t>SVILUPPO ECONOMICO</t>
  </si>
  <si>
    <t>RIEPILOGO GENERALE</t>
  </si>
  <si>
    <t>Realizzazione Rampe NORD e SUD del costruendo cavalcavia per  viabilità alternativa al sottopasso ferroviario della Teramo-Mare  e per lo sviluppo infrastrutturale ed economico della vallata del Tordino, in  Provincia di Teramo.</t>
  </si>
  <si>
    <t xml:space="preserve">FSC Programmato </t>
  </si>
  <si>
    <t>FSC Programmato  2016 2017</t>
  </si>
  <si>
    <t>1MISEABRSB051-38 - PROGETTO PRELIMINARE PER REALIZZAZIONE IMPIANTO DI DEPURAZIONE A SERVIZIO DEI COMUNI DI ALBA ADRIATICA, COLONNELLA, CORROPOLI, MARTINSICURO, E TORTORETO NEI PRESSI DELLO SVINCOLO AUTOSTRADALE A14</t>
  </si>
  <si>
    <t>1MISEABRSB051-53 - COSTRUZIONE DI UN NUOVO IMPIANTO DI DEPURAZIONE UBICATO NEL COMUNE DI FOSSACESIA (CH) A SERVIZIO DEI TERRITORI DEI COMUNI DI MOZZAGROGNA, SANTA MARIA IMBARO E FOSSACESIA (CH) E REALIZZAZIONE DI C</t>
  </si>
  <si>
    <t>Bonifica discariche abusive oggetto di procedura di infrazione comunitaria</t>
  </si>
  <si>
    <t>SIN Bussi sul Tirino - Bonifica discarica tremonti</t>
  </si>
  <si>
    <t xml:space="preserve">importi Masterplan </t>
  </si>
  <si>
    <t>importi Maserplan</t>
  </si>
  <si>
    <t>FSC 2014 2020</t>
  </si>
  <si>
    <t>FSC 2016 2017</t>
  </si>
  <si>
    <t>1MISEABR AA03 1-01 - ESCAVAZIONE E APPROFONDIMENTO DEI FONDALI DEL BACINO PORTUALE DI ORTONA</t>
  </si>
  <si>
    <t>AEROPORTO DI PESCARA-RIQUALIFICAZIONE AREA LANDSIDE e AIRSIDE</t>
  </si>
  <si>
    <t xml:space="preserve">IN CORSO </t>
  </si>
  <si>
    <t>IN CORSO</t>
  </si>
  <si>
    <t xml:space="preserve">N. INTERVENTI </t>
  </si>
  <si>
    <t xml:space="preserve">SETTORE PRIORITARIO </t>
  </si>
  <si>
    <t xml:space="preserve">FSC  PROGRAMMATO </t>
  </si>
  <si>
    <t xml:space="preserve">AMBIENTE </t>
  </si>
  <si>
    <t xml:space="preserve">TURISMO E CULTURA </t>
  </si>
  <si>
    <t>FSC  PROGRAMMATO 2014 2020</t>
  </si>
  <si>
    <t xml:space="preserve">TOTALE </t>
  </si>
  <si>
    <t>DIFFERENZA 2014 2020 TRA ASSEGNATO E UTILIZZATO</t>
  </si>
  <si>
    <t>DIFFERENZA 2016 2017 TRA ASSEGNATO E UTILIZZATO</t>
  </si>
  <si>
    <t xml:space="preserve">N. </t>
  </si>
  <si>
    <t>Riqualificazione area urbana del Parcheggio antistante la stazione ferroviaria di PESCARA</t>
  </si>
  <si>
    <t>Realizzazione del Parco Didattico del Lavino</t>
  </si>
  <si>
    <t xml:space="preserve">Progetto preliminare integrato-realizzazione nuovo impianto di depurazione in Comune di Tortoreto Lido a servizio di Tortoreto Lido e Giulianova Nord </t>
  </si>
  <si>
    <t>manutenzione straordinaria, restauro e risanamento del Palazzo Ducale di Tagliacozzo e  Ristrutturazione della Rocca Orsini e Valorizzazione turistica e culturale (Città di Scurcola Marsicana Provincia dell’Aquila</t>
  </si>
  <si>
    <t>Intervento di valorizzazione ex Ospedale psichiatrico Santa Maria di Collemaggio L'Aquila</t>
  </si>
  <si>
    <t xml:space="preserve">Realizzazione, adeguamento, potenziamento reti di collettamento e di depuratori per superamento non conformità degli agglomerati su intero territorio regionale  </t>
  </si>
  <si>
    <t xml:space="preserve">Completamento, potenziamento, adeguamento reti idriche in Aree sensibili regionali </t>
  </si>
  <si>
    <t xml:space="preserve">apertura dei cantieri e avvio lavori </t>
  </si>
  <si>
    <t xml:space="preserve">avvio intervento </t>
  </si>
  <si>
    <t>alcuni completamenti e  apertura dei cantieri per interventi non ultimati</t>
  </si>
  <si>
    <t>AMBIENTE</t>
  </si>
  <si>
    <t xml:space="preserve"> FSC 2016 2017 </t>
  </si>
  <si>
    <t>TURISMO E CULTURA</t>
  </si>
  <si>
    <t>completamento progettazione esecutiva</t>
  </si>
  <si>
    <t>completamento progettazione esecutiva e avvio lavori</t>
  </si>
  <si>
    <t>completamento progettazione eseutiva e affidamento lavori</t>
  </si>
  <si>
    <t xml:space="preserve">completamento progettazione esecutiva e avvio lavori </t>
  </si>
  <si>
    <t>completamento progettazione esecutiva ed affidamento</t>
  </si>
  <si>
    <t>PROVINCIA</t>
  </si>
  <si>
    <t>PE-CH</t>
  </si>
  <si>
    <t>CH</t>
  </si>
  <si>
    <t>PE</t>
  </si>
  <si>
    <t>TE</t>
  </si>
  <si>
    <t>AQ</t>
  </si>
  <si>
    <t>INTERO TERRITORIO</t>
  </si>
  <si>
    <t>PE-CH-TE</t>
  </si>
  <si>
    <t>PROV</t>
  </si>
  <si>
    <t>INTERVENTI PER PROVINCIA</t>
  </si>
  <si>
    <t>PESCARA</t>
  </si>
  <si>
    <t>L'AQUILA</t>
  </si>
  <si>
    <t>TERAMO</t>
  </si>
  <si>
    <t>CHIETI</t>
  </si>
  <si>
    <t>CHIESE</t>
  </si>
  <si>
    <t>AQUILA</t>
  </si>
  <si>
    <t>PER CAPOLUOGO</t>
  </si>
  <si>
    <t>TOTALE INVESTIMENTI SUL TERRITORIO</t>
  </si>
  <si>
    <t>RIEPILOGO PER PROVINCE</t>
  </si>
  <si>
    <t>LEGENDA</t>
  </si>
  <si>
    <t>PROVINCIA/CAPOLUOGO</t>
  </si>
  <si>
    <t>MASTERPLAN ABRUZZO</t>
  </si>
  <si>
    <t>PATTO PER IL SUD</t>
  </si>
  <si>
    <t>PRESIDENZA DELLA GIUNTA REGIONALE</t>
  </si>
  <si>
    <t>Conclusione della caratterizzazione, messa in sicurezza permanente e bonifica dei due SIR CHIETI e SALINE AULENTO</t>
  </si>
  <si>
    <t>avvio intervento</t>
  </si>
  <si>
    <t>protezione falde schema idrico Rocca di Ferro - Passolanciano - collettamento reflui rete fognante di Pretoro</t>
  </si>
  <si>
    <t>realizzazione del centro BIOSERV mediante interventi su Istituto zooprofilattico  e su Polo Agrobioveterinario dell'Università di Teramo</t>
  </si>
  <si>
    <t>mobilità multimodale area Alto Sangro, completamento centro turistico integrato di Castel di Sangro</t>
  </si>
  <si>
    <t>avvio interventi</t>
  </si>
  <si>
    <t>completamento progettazione esecutiva e affidamento</t>
  </si>
  <si>
    <t>INVESTIMENTI PER PROVINCIA</t>
  </si>
  <si>
    <t>PROV PE-CH</t>
  </si>
  <si>
    <t>PROV PE-CH-TE</t>
  </si>
  <si>
    <t xml:space="preserve"> PER CAPOLUOGO</t>
  </si>
  <si>
    <t>LOCALITA'</t>
  </si>
  <si>
    <t>apertura cantieri ed avvio lavori</t>
  </si>
  <si>
    <t>Sistemazione e recupero funzionale per raggiungimento giacimento turistico/religioso S.R. 539 , S.P 46 e S.P. 65 per consentire il trasferimento delle competenze stradali a nuovo soggetto gestore.</t>
  </si>
  <si>
    <t>riqualificaziona area ex inceneritore comunale – Città della musica e Museo del mare Comune di Pescara - Realizzazione Laboratori e aule didattiche e Auditorium</t>
  </si>
  <si>
    <t>completamento n.7 su interventi e avvio n.5 sub interventi</t>
  </si>
  <si>
    <t>adeguamento e ottimizzazione del depuratore a servizio di Spoltore, San Giovanni Teatino, Pescara 3 Stralcio</t>
  </si>
  <si>
    <t>Difesa idraulica suolo intera Regione - 148 Interventi</t>
  </si>
  <si>
    <t>completamento progettazione esecutiva ed avvio intervento</t>
  </si>
  <si>
    <t>completamento progettazione esecutiva - avvio intervento</t>
  </si>
  <si>
    <t>completamento lavori</t>
  </si>
  <si>
    <t>Completamento  recupero integrale casa natale di Ignazio Silone e Itinerari Parchi letterari</t>
  </si>
  <si>
    <t xml:space="preserve">Ristrutturazione Tholos e Case in Terra presenti nei Parchi della Regione Abruzzo </t>
  </si>
  <si>
    <t xml:space="preserve">Intervento di Valorizzazione  Val Vibrata Teramo (manutenzione e restauro Fortezza Civitella del Tronto e chiesa Madonna della Carità di Ancarano) </t>
  </si>
  <si>
    <t xml:space="preserve">TOTALE INVESTIMENTI </t>
  </si>
  <si>
    <t>TOTALE INVESTIMENTI 2016-2017</t>
  </si>
  <si>
    <t>ALTRI  FINANZIAMENTI</t>
  </si>
  <si>
    <t>ALTRI FINANZIAMENTI 2016-2017</t>
  </si>
  <si>
    <t>1MISEABRSB051-53 - COSTRUZIONE DI UN NUOVO IMPIANTO DI DEPURAZIONE UBICATO NEL COMUNE DI FOSSACESIA (CH) A SERVIZIO DEI TERRITORI DEI COMUNI DI MOZZAGROGNA, SANTA MARIA IMBARO E FOSSACESIA  (CH) E REALIZZAZIONE DI C</t>
  </si>
  <si>
    <t xml:space="preserve">1MISEABRSB051-38 - PROGETTO PRELIMINARE PER REALIZZAZIONE IMPIANTO DI DEPURAZIONE A SERVIZIO DEI COMUNI DI ALBA ADRIATICA, COLONNELLA, CORROPOLI, MARTINSICURO, E TORTORETO NEI PRESSI DELLO SVINCOLO AUTOSTRADALE A14 </t>
  </si>
  <si>
    <t>ALTRE FONTI DI FINANZIAMENTO</t>
  </si>
  <si>
    <t>ALTRE FONTI DI FINANZIAMENTO      2016-2017</t>
  </si>
  <si>
    <t>Completamento interventi di recupero edilizia storica comuni colline della Provincia di Chieti (n.3 interventi)</t>
  </si>
  <si>
    <t>PER PROVINCIA</t>
  </si>
  <si>
    <t>PAG.</t>
  </si>
  <si>
    <t>3-5</t>
  </si>
  <si>
    <t>6-7</t>
  </si>
  <si>
    <t>9-11</t>
  </si>
  <si>
    <t>Avvio Lavori</t>
  </si>
  <si>
    <t>Nuova Mobilità per il Gran Sasso del Futuro - Pedemontana Campo Imperatore - Rigopiano - Castelli</t>
  </si>
  <si>
    <t>PE-TE</t>
  </si>
  <si>
    <t>Ammodernamento, manutenzione straordinaria, messa in sicurezza e potenziamento Viabilità Fondovalle Treste</t>
  </si>
  <si>
    <t>Completamento Lavori</t>
  </si>
  <si>
    <t>Ammodernamento, manutenzione straordinaria, messa in sicurezza e potenziamento delle S.P. 169 e 180 (Provincia di Chieti), tratta Villa Santa Maria-Agnone, collegamento Alto Molise con la zona industriale della Val di Sangro e con la Fondovalle Sangro</t>
  </si>
  <si>
    <t>Recupero Turistico Religioso Santuario Madonna dei Miracoli</t>
  </si>
  <si>
    <t>TURISMO CULTURA</t>
  </si>
  <si>
    <t>Manutenzione Straordinaria Palazzo Comunale di Avezzano</t>
  </si>
  <si>
    <t>Manutenzione straordinaria Strade Fucense</t>
  </si>
  <si>
    <t>Realizzazione/Ristrutturazione Edifici/Strutture  Polifunzionali per aggregazione giovanile e sviluppo sociale</t>
  </si>
  <si>
    <t>Recupero e valorizzazione Edifici Storici/Culturali di rilevanza.</t>
  </si>
  <si>
    <t>Recupero Funzionale giacimento Turistico Religioso Santuario Volto Santo Manoppello</t>
  </si>
  <si>
    <t xml:space="preserve">PE </t>
  </si>
  <si>
    <t xml:space="preserve">Sviluppo Reti irrigue sul territorio  Regionale </t>
  </si>
  <si>
    <t>bike to coast and inside percorsi ciclabili (Costa, collina, entroterra Aterno)</t>
  </si>
  <si>
    <t xml:space="preserve">Realizzazione, ammodernamento e riqualificazione del sistema regionale delle autostazioni/impianti/aree  a servizio del TPL  per lo scambio modale gomma – gomma e gomma –ferro (L'Aquila - Teramo, Pescara Mosciano S. Angelo, Vasto, Avezzano, Lanciano, Montesilvano), e Avvio del programma di messa in sicurezza delle stazioni di fermata  sulle SS16 e SS17 </t>
  </si>
  <si>
    <t>completamento progettazione esecutiva e avvio interventi</t>
  </si>
  <si>
    <t>Avvio lavori</t>
  </si>
  <si>
    <t>con integrazioni concordate con  P.Chigi  e Ministeri</t>
  </si>
  <si>
    <t>Il presente elaborato è composto da n.12 pagine</t>
  </si>
  <si>
    <t>Completamento dei lavori della Diga di Chiauci fermi da 40 anni</t>
  </si>
  <si>
    <r>
      <rPr>
        <b/>
        <sz val="20"/>
        <color theme="1"/>
        <rFont val="Calibri"/>
        <family val="2"/>
        <scheme val="minor"/>
      </rPr>
      <t>Allegato 1</t>
    </r>
    <r>
      <rPr>
        <sz val="20"/>
        <color theme="1"/>
        <rFont val="Calibri"/>
        <family val="2"/>
        <charset val="136"/>
        <scheme val="minor"/>
      </rPr>
      <t xml:space="preserve"> alla Deliberazione di Giunta Regionale n. ……………………. del 19 aprile 2016</t>
    </r>
  </si>
  <si>
    <t>Lavori di costruzione del tratto compreso tra la stazione di Gamberale e la stazione di Civitaluparella - 2° lotto 2° stalcio 2° tratto -  SS652</t>
  </si>
  <si>
    <t xml:space="preserve"> Variante Sud all'abitato di L'Aquila - collegamento tra il  1°lotto della  variante dell'Aquila e la SS 17 al km 27+00</t>
  </si>
  <si>
    <t xml:space="preserve">Adeguamento Piano Altimetrico del Tratto tra Contrada Blanzano  in Comune di Penne e c.da Passo Cordone in Comune di Loreto Aprutino 2° tratto funzionale  </t>
  </si>
  <si>
    <t>Ammodernamento e potenziamento della rete ferroviaria della Regione Abruzzo - Bretella di Sulmona -  velocizzazione collegamento ferroviario  L'Aquila - Pescara</t>
  </si>
  <si>
    <t>Adeguamento e potenziamento impianto depurazione nel comune di Guardiagrele Loc. Anello</t>
  </si>
  <si>
    <t>Adeguamento e potenziamento impianto depurazione nel comune di Atessa Loc. Osento</t>
  </si>
  <si>
    <t>Bacino Sciistico Ovindoli-  Magnolia - Campo Felice</t>
  </si>
  <si>
    <t xml:space="preserve">Velocizzazione linea Pescara Roma raddoppio Pescara Chieti </t>
  </si>
  <si>
    <t xml:space="preserve">Variante Sud all'abitato di L'aquila - Lavori di Adeguamento della Strada Consortile Mausonia con relative infrastrutture urbane </t>
  </si>
</sst>
</file>

<file path=xl/styles.xml><?xml version="1.0" encoding="utf-8"?>
<styleSheet xmlns="http://schemas.openxmlformats.org/spreadsheetml/2006/main">
  <numFmts count="2">
    <numFmt numFmtId="164" formatCode="_-[$€-2]\ * #,##0.00_-;\-[$€-2]\ * #,##0.00_-;_-[$€-2]\ * &quot;-&quot;??_-;_-@_-"/>
    <numFmt numFmtId="165" formatCode="&quot;€&quot;\ #,##0.00"/>
  </numFmts>
  <fonts count="41">
    <font>
      <sz val="12"/>
      <color theme="1"/>
      <name val="Calibri"/>
      <family val="2"/>
      <charset val="136"/>
      <scheme val="minor"/>
    </font>
    <font>
      <b/>
      <sz val="12"/>
      <color theme="1"/>
      <name val="Arial"/>
      <family val="2"/>
    </font>
    <font>
      <b/>
      <sz val="12"/>
      <color rgb="FF000000"/>
      <name val="Arial"/>
      <family val="2"/>
    </font>
    <font>
      <sz val="10"/>
      <color rgb="FF000000"/>
      <name val="Arial"/>
      <family val="2"/>
    </font>
    <font>
      <sz val="10"/>
      <color theme="1"/>
      <name val="Arial"/>
      <family val="2"/>
    </font>
    <font>
      <u/>
      <sz val="12"/>
      <color theme="10"/>
      <name val="Calibri"/>
      <family val="2"/>
      <charset val="136"/>
      <scheme val="minor"/>
    </font>
    <font>
      <u/>
      <sz val="12"/>
      <color theme="11"/>
      <name val="Calibri"/>
      <family val="2"/>
      <charset val="136"/>
      <scheme val="minor"/>
    </font>
    <font>
      <b/>
      <sz val="10"/>
      <color rgb="FF000000"/>
      <name val="Arial"/>
      <family val="2"/>
    </font>
    <font>
      <b/>
      <sz val="10"/>
      <color theme="1"/>
      <name val="Arial"/>
      <family val="2"/>
    </font>
    <font>
      <sz val="8"/>
      <name val="Calibri"/>
      <family val="2"/>
      <charset val="136"/>
      <scheme val="minor"/>
    </font>
    <font>
      <b/>
      <sz val="24"/>
      <color theme="1"/>
      <name val="Calibri"/>
      <family val="2"/>
      <scheme val="minor"/>
    </font>
    <font>
      <b/>
      <sz val="18"/>
      <color theme="1"/>
      <name val="Calibri"/>
      <family val="2"/>
      <scheme val="minor"/>
    </font>
    <font>
      <b/>
      <sz val="10"/>
      <color rgb="FF000000"/>
      <name val="Arial"/>
      <family val="2"/>
    </font>
    <font>
      <b/>
      <sz val="10"/>
      <color theme="1"/>
      <name val="Arial"/>
      <family val="2"/>
    </font>
    <font>
      <b/>
      <sz val="18"/>
      <color rgb="FF000000"/>
      <name val="Arial"/>
      <family val="2"/>
    </font>
    <font>
      <sz val="12"/>
      <name val="Calibri"/>
      <family val="2"/>
      <scheme val="minor"/>
    </font>
    <font>
      <b/>
      <sz val="10"/>
      <name val="Arial"/>
      <family val="2"/>
    </font>
    <font>
      <sz val="10"/>
      <name val="Arial"/>
      <family val="2"/>
    </font>
    <font>
      <b/>
      <sz val="24"/>
      <color theme="1"/>
      <name val="Arial"/>
      <family val="2"/>
    </font>
    <font>
      <sz val="12"/>
      <color theme="1"/>
      <name val="Arial"/>
      <family val="2"/>
    </font>
    <font>
      <b/>
      <sz val="18"/>
      <color theme="1"/>
      <name val="Arial"/>
      <family val="2"/>
    </font>
    <font>
      <b/>
      <sz val="18"/>
      <color rgb="FF000000"/>
      <name val="Arial"/>
      <family val="2"/>
    </font>
    <font>
      <sz val="12"/>
      <name val="Arial"/>
      <family val="2"/>
    </font>
    <font>
      <b/>
      <sz val="24"/>
      <color rgb="FF000000"/>
      <name val="Arial"/>
      <family val="2"/>
    </font>
    <font>
      <sz val="12"/>
      <color rgb="FF000000"/>
      <name val="Arial"/>
      <family val="2"/>
    </font>
    <font>
      <sz val="12"/>
      <color theme="0"/>
      <name val="Arial"/>
      <family val="2"/>
    </font>
    <font>
      <b/>
      <sz val="16"/>
      <color theme="1"/>
      <name val="Arial"/>
      <family val="2"/>
    </font>
    <font>
      <sz val="12"/>
      <color rgb="FFFF0000"/>
      <name val="Arial"/>
      <family val="2"/>
    </font>
    <font>
      <sz val="48"/>
      <color theme="1"/>
      <name val="Calibri"/>
      <family val="2"/>
      <scheme val="minor"/>
    </font>
    <font>
      <b/>
      <i/>
      <sz val="12"/>
      <color theme="1"/>
      <name val="Arial"/>
      <family val="2"/>
    </font>
    <font>
      <sz val="20"/>
      <color theme="1"/>
      <name val="Calibri"/>
      <family val="2"/>
      <charset val="136"/>
      <scheme val="minor"/>
    </font>
    <font>
      <b/>
      <sz val="36"/>
      <color theme="1"/>
      <name val="Arial"/>
      <family val="2"/>
    </font>
    <font>
      <b/>
      <sz val="16"/>
      <color theme="1"/>
      <name val="Calibri"/>
      <family val="2"/>
      <scheme val="minor"/>
    </font>
    <font>
      <b/>
      <sz val="20"/>
      <color theme="1"/>
      <name val="Calibri"/>
      <family val="2"/>
      <scheme val="minor"/>
    </font>
    <font>
      <sz val="20"/>
      <color theme="1"/>
      <name val="Calibri"/>
      <family val="2"/>
      <scheme val="minor"/>
    </font>
    <font>
      <sz val="14"/>
      <color theme="1"/>
      <name val="Calibri"/>
      <family val="2"/>
      <scheme val="minor"/>
    </font>
    <font>
      <b/>
      <i/>
      <sz val="72"/>
      <color theme="1"/>
      <name val="Calibri"/>
      <family val="2"/>
      <scheme val="minor"/>
    </font>
    <font>
      <b/>
      <sz val="10"/>
      <color indexed="8"/>
      <name val="Arial"/>
      <family val="2"/>
    </font>
    <font>
      <sz val="10"/>
      <color indexed="8"/>
      <name val="Arial"/>
      <family val="2"/>
    </font>
    <font>
      <b/>
      <sz val="12"/>
      <color indexed="8"/>
      <name val="Arial"/>
      <family val="2"/>
    </font>
    <font>
      <b/>
      <sz val="12"/>
      <color theme="1"/>
      <name val="Calibri"/>
      <family val="2"/>
      <charset val="136"/>
      <scheme val="minor"/>
    </font>
  </fonts>
  <fills count="30">
    <fill>
      <patternFill patternType="none"/>
    </fill>
    <fill>
      <patternFill patternType="gray125"/>
    </fill>
    <fill>
      <patternFill patternType="solid">
        <fgColor rgb="FF4BACC6"/>
        <bgColor indexed="64"/>
      </patternFill>
    </fill>
    <fill>
      <patternFill patternType="solid">
        <fgColor rgb="FFB6DDE8"/>
        <bgColor indexed="64"/>
      </patternFill>
    </fill>
    <fill>
      <patternFill patternType="solid">
        <fgColor rgb="FF4BACC6"/>
        <bgColor rgb="FF000000"/>
      </patternFill>
    </fill>
    <fill>
      <patternFill patternType="solid">
        <fgColor rgb="FFB6DDE8"/>
        <bgColor rgb="FF000000"/>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FFFF00"/>
        <bgColor rgb="FF00000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39997558519241921"/>
        <bgColor rgb="FF000000"/>
      </patternFill>
    </fill>
    <fill>
      <patternFill patternType="solid">
        <fgColor theme="8"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indexed="9"/>
        <bgColor indexed="64"/>
      </patternFill>
    </fill>
    <fill>
      <patternFill patternType="solid">
        <fgColor rgb="FF92D05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bottom/>
      <diagonal/>
    </border>
    <border>
      <left/>
      <right/>
      <top style="thin">
        <color auto="1"/>
      </top>
      <bottom/>
      <diagonal/>
    </border>
    <border>
      <left/>
      <right style="medium">
        <color auto="1"/>
      </right>
      <top/>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medium">
        <color auto="1"/>
      </top>
      <bottom style="medium">
        <color auto="1"/>
      </bottom>
      <diagonal/>
    </border>
    <border>
      <left style="thin">
        <color auto="1"/>
      </left>
      <right/>
      <top/>
      <bottom style="medium">
        <color auto="1"/>
      </bottom>
      <diagonal/>
    </border>
    <border>
      <left style="medium">
        <color auto="1"/>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75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75">
    <xf numFmtId="0" fontId="0" fillId="0" borderId="0" xfId="0"/>
    <xf numFmtId="164" fontId="0" fillId="0" borderId="0" xfId="0" applyNumberFormat="1"/>
    <xf numFmtId="164" fontId="3" fillId="6" borderId="26" xfId="0" applyNumberFormat="1" applyFont="1" applyFill="1" applyBorder="1" applyAlignment="1">
      <alignment horizontal="left" vertical="center" wrapText="1"/>
    </xf>
    <xf numFmtId="164" fontId="3" fillId="6" borderId="23" xfId="0" applyNumberFormat="1" applyFont="1" applyFill="1" applyBorder="1" applyAlignment="1">
      <alignment horizontal="left" vertical="center" wrapText="1"/>
    </xf>
    <xf numFmtId="0" fontId="4" fillId="6" borderId="23" xfId="0" applyFont="1" applyFill="1" applyBorder="1" applyAlignment="1">
      <alignment vertical="top" wrapText="1"/>
    </xf>
    <xf numFmtId="0" fontId="8" fillId="6" borderId="26" xfId="0" applyFont="1" applyFill="1" applyBorder="1" applyAlignment="1">
      <alignment horizontal="center" vertical="top" wrapText="1"/>
    </xf>
    <xf numFmtId="164" fontId="4" fillId="6" borderId="26" xfId="0" applyNumberFormat="1" applyFont="1" applyFill="1" applyBorder="1" applyAlignment="1">
      <alignment vertical="top" wrapText="1"/>
    </xf>
    <xf numFmtId="0" fontId="0" fillId="0" borderId="0" xfId="0" applyBorder="1" applyAlignment="1">
      <alignment horizontal="center"/>
    </xf>
    <xf numFmtId="0" fontId="4" fillId="6" borderId="26" xfId="0" applyFont="1" applyFill="1" applyBorder="1" applyAlignment="1">
      <alignment vertical="top" wrapText="1"/>
    </xf>
    <xf numFmtId="164" fontId="4" fillId="6" borderId="23" xfId="0" applyNumberFormat="1" applyFont="1" applyFill="1" applyBorder="1" applyAlignment="1">
      <alignment vertical="top" wrapText="1"/>
    </xf>
    <xf numFmtId="0" fontId="0" fillId="0" borderId="0" xfId="0" applyBorder="1" applyAlignment="1">
      <alignment horizontal="center"/>
    </xf>
    <xf numFmtId="0" fontId="2" fillId="4" borderId="4" xfId="0" applyFont="1" applyFill="1" applyBorder="1" applyAlignment="1">
      <alignment horizontal="center" vertical="center" wrapText="1"/>
    </xf>
    <xf numFmtId="0" fontId="0" fillId="0" borderId="0" xfId="0" applyBorder="1" applyAlignment="1"/>
    <xf numFmtId="0" fontId="0" fillId="0" borderId="0" xfId="0" applyBorder="1"/>
    <xf numFmtId="0" fontId="11" fillId="0" borderId="0" xfId="0" applyFont="1" applyBorder="1" applyAlignment="1">
      <alignment horizontal="center"/>
    </xf>
    <xf numFmtId="0" fontId="0" fillId="0" borderId="0" xfId="0" applyBorder="1" applyAlignment="1">
      <alignment horizontal="center"/>
    </xf>
    <xf numFmtId="0" fontId="2" fillId="4" borderId="12"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164" fontId="3" fillId="6" borderId="31" xfId="0" applyNumberFormat="1" applyFont="1" applyFill="1" applyBorder="1" applyAlignment="1">
      <alignment horizontal="left" vertical="center" wrapText="1"/>
    </xf>
    <xf numFmtId="164" fontId="3" fillId="6" borderId="38" xfId="0" applyNumberFormat="1" applyFont="1" applyFill="1" applyBorder="1" applyAlignment="1">
      <alignment horizontal="left" vertical="center" wrapText="1"/>
    </xf>
    <xf numFmtId="0" fontId="2" fillId="4" borderId="42" xfId="0" applyFont="1" applyFill="1" applyBorder="1" applyAlignment="1">
      <alignment horizontal="center" vertical="center" wrapText="1"/>
    </xf>
    <xf numFmtId="0" fontId="4" fillId="6" borderId="15" xfId="0" applyFont="1" applyFill="1" applyBorder="1" applyAlignment="1">
      <alignment vertical="top" wrapText="1"/>
    </xf>
    <xf numFmtId="0" fontId="2" fillId="4" borderId="17"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1" fillId="8" borderId="43" xfId="0" applyFont="1" applyFill="1" applyBorder="1" applyAlignment="1">
      <alignment horizontal="center"/>
    </xf>
    <xf numFmtId="0" fontId="11" fillId="8" borderId="44" xfId="0" applyFont="1" applyFill="1" applyBorder="1" applyAlignment="1">
      <alignment horizontal="center"/>
    </xf>
    <xf numFmtId="164" fontId="14" fillId="8" borderId="45" xfId="0" applyNumberFormat="1" applyFont="1" applyFill="1" applyBorder="1" applyAlignment="1">
      <alignment horizontal="center" vertical="center" wrapText="1"/>
    </xf>
    <xf numFmtId="164" fontId="1" fillId="2" borderId="48" xfId="0" applyNumberFormat="1" applyFont="1" applyFill="1" applyBorder="1" applyAlignment="1">
      <alignment horizontal="center" vertical="center" wrapText="1"/>
    </xf>
    <xf numFmtId="164" fontId="1" fillId="2" borderId="49" xfId="0" applyNumberFormat="1" applyFont="1" applyFill="1" applyBorder="1" applyAlignment="1">
      <alignment horizontal="center" vertical="center" wrapText="1"/>
    </xf>
    <xf numFmtId="0" fontId="4" fillId="3" borderId="18" xfId="0" applyFont="1" applyFill="1" applyBorder="1" applyAlignment="1">
      <alignment vertical="top" wrapText="1"/>
    </xf>
    <xf numFmtId="0" fontId="4" fillId="6" borderId="16" xfId="0" applyFont="1" applyFill="1" applyBorder="1" applyAlignment="1">
      <alignment vertical="top" wrapText="1"/>
    </xf>
    <xf numFmtId="164" fontId="3" fillId="6" borderId="20" xfId="0" applyNumberFormat="1" applyFont="1" applyFill="1" applyBorder="1" applyAlignment="1">
      <alignment horizontal="left" vertical="center" wrapText="1"/>
    </xf>
    <xf numFmtId="164" fontId="12" fillId="7" borderId="5" xfId="0" applyNumberFormat="1" applyFont="1" applyFill="1" applyBorder="1" applyAlignment="1">
      <alignment horizontal="left" vertical="center" wrapText="1"/>
    </xf>
    <xf numFmtId="164" fontId="12" fillId="6" borderId="5" xfId="0" applyNumberFormat="1" applyFont="1" applyFill="1" applyBorder="1" applyAlignment="1">
      <alignment horizontal="left" vertical="center" wrapText="1"/>
    </xf>
    <xf numFmtId="164" fontId="12" fillId="6" borderId="29" xfId="0" applyNumberFormat="1" applyFont="1" applyFill="1" applyBorder="1" applyAlignment="1">
      <alignment horizontal="left" vertical="center" wrapText="1"/>
    </xf>
    <xf numFmtId="164" fontId="7" fillId="10" borderId="41" xfId="0" applyNumberFormat="1" applyFont="1" applyFill="1" applyBorder="1" applyAlignment="1">
      <alignment horizontal="left" vertical="center" wrapText="1"/>
    </xf>
    <xf numFmtId="164" fontId="12" fillId="10" borderId="57" xfId="0" applyNumberFormat="1" applyFont="1" applyFill="1" applyBorder="1" applyAlignment="1">
      <alignment horizontal="left" vertical="center" wrapText="1"/>
    </xf>
    <xf numFmtId="0" fontId="19" fillId="0" borderId="0" xfId="0" applyFont="1"/>
    <xf numFmtId="0" fontId="19" fillId="0" borderId="0" xfId="0" applyFont="1" applyBorder="1"/>
    <xf numFmtId="0" fontId="20" fillId="0" borderId="0" xfId="0" applyFont="1" applyBorder="1" applyAlignment="1">
      <alignment horizontal="center"/>
    </xf>
    <xf numFmtId="0" fontId="20" fillId="8" borderId="43" xfId="0" applyFont="1" applyFill="1" applyBorder="1" applyAlignment="1">
      <alignment horizontal="center"/>
    </xf>
    <xf numFmtId="0" fontId="20" fillId="8" borderId="39" xfId="0" applyFont="1" applyFill="1" applyBorder="1" applyAlignment="1">
      <alignment horizontal="center"/>
    </xf>
    <xf numFmtId="164" fontId="21" fillId="8" borderId="15" xfId="0" applyNumberFormat="1" applyFont="1" applyFill="1" applyBorder="1" applyAlignment="1">
      <alignment horizontal="center" vertical="center" wrapText="1"/>
    </xf>
    <xf numFmtId="0" fontId="19" fillId="0" borderId="0" xfId="0" applyFont="1" applyBorder="1" applyAlignment="1">
      <alignment horizontal="center"/>
    </xf>
    <xf numFmtId="0" fontId="20" fillId="8" borderId="12" xfId="0" applyFont="1" applyFill="1" applyBorder="1" applyAlignment="1">
      <alignment horizontal="center"/>
    </xf>
    <xf numFmtId="164" fontId="21" fillId="8" borderId="19" xfId="0" applyNumberFormat="1" applyFont="1" applyFill="1" applyBorder="1" applyAlignment="1">
      <alignment horizontal="center" vertical="top" wrapText="1"/>
    </xf>
    <xf numFmtId="164" fontId="21" fillId="8" borderId="16" xfId="0" applyNumberFormat="1" applyFont="1" applyFill="1" applyBorder="1" applyAlignment="1">
      <alignment horizontal="center" vertical="center" wrapText="1"/>
    </xf>
    <xf numFmtId="164" fontId="19" fillId="0" borderId="0" xfId="0" applyNumberFormat="1" applyFont="1"/>
    <xf numFmtId="0" fontId="20" fillId="8" borderId="1" xfId="0" applyFont="1" applyFill="1" applyBorder="1" applyAlignment="1">
      <alignment horizontal="center"/>
    </xf>
    <xf numFmtId="164" fontId="21" fillId="8" borderId="1" xfId="0" applyNumberFormat="1" applyFont="1" applyFill="1" applyBorder="1" applyAlignment="1">
      <alignment horizontal="center" vertical="center" wrapText="1"/>
    </xf>
    <xf numFmtId="164" fontId="21" fillId="8" borderId="1" xfId="0" applyNumberFormat="1" applyFont="1" applyFill="1" applyBorder="1" applyAlignment="1">
      <alignment horizontal="center" vertical="top" wrapText="1"/>
    </xf>
    <xf numFmtId="164" fontId="19" fillId="0" borderId="0" xfId="0" applyNumberFormat="1" applyFont="1" applyBorder="1" applyAlignment="1">
      <alignment horizontal="center"/>
    </xf>
    <xf numFmtId="0" fontId="24" fillId="0" borderId="0" xfId="0" applyFont="1"/>
    <xf numFmtId="0" fontId="21" fillId="0" borderId="0" xfId="0" applyFont="1" applyAlignment="1">
      <alignment horizontal="center"/>
    </xf>
    <xf numFmtId="0" fontId="21" fillId="9" borderId="1" xfId="0" applyFont="1" applyFill="1" applyBorder="1" applyAlignment="1">
      <alignment horizontal="center"/>
    </xf>
    <xf numFmtId="0" fontId="21" fillId="9" borderId="3" xfId="0" applyFont="1" applyFill="1" applyBorder="1" applyAlignment="1">
      <alignment horizontal="center"/>
    </xf>
    <xf numFmtId="164" fontId="21" fillId="9" borderId="3" xfId="0" applyNumberFormat="1" applyFont="1" applyFill="1" applyBorder="1" applyAlignment="1">
      <alignment horizontal="center" vertical="center" wrapText="1"/>
    </xf>
    <xf numFmtId="0" fontId="24" fillId="0" borderId="0" xfId="0" applyFont="1" applyAlignment="1">
      <alignment horizontal="center"/>
    </xf>
    <xf numFmtId="0" fontId="21" fillId="9" borderId="2" xfId="0" applyFont="1" applyFill="1" applyBorder="1" applyAlignment="1">
      <alignment horizontal="center"/>
    </xf>
    <xf numFmtId="164" fontId="21" fillId="9" borderId="14" xfId="0" applyNumberFormat="1" applyFont="1" applyFill="1" applyBorder="1" applyAlignment="1">
      <alignment horizontal="center" vertical="top" wrapText="1"/>
    </xf>
    <xf numFmtId="164" fontId="21" fillId="9" borderId="14" xfId="0" applyNumberFormat="1" applyFont="1" applyFill="1" applyBorder="1" applyAlignment="1">
      <alignment horizontal="center" vertical="center" wrapText="1"/>
    </xf>
    <xf numFmtId="164" fontId="25" fillId="0" borderId="0" xfId="0" applyNumberFormat="1" applyFont="1"/>
    <xf numFmtId="0" fontId="19" fillId="0" borderId="0" xfId="0" applyFont="1" applyAlignment="1">
      <alignment horizontal="center"/>
    </xf>
    <xf numFmtId="0" fontId="19" fillId="0" borderId="0" xfId="0" applyFont="1" applyBorder="1" applyAlignment="1">
      <alignment horizontal="center"/>
    </xf>
    <xf numFmtId="0" fontId="19" fillId="8" borderId="1" xfId="0" applyFont="1" applyFill="1" applyBorder="1" applyAlignment="1">
      <alignment wrapText="1"/>
    </xf>
    <xf numFmtId="0" fontId="3" fillId="6" borderId="20"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4" fillId="6" borderId="20" xfId="0" applyFont="1" applyFill="1" applyBorder="1" applyAlignment="1">
      <alignment vertical="top" wrapText="1"/>
    </xf>
    <xf numFmtId="0" fontId="19" fillId="0" borderId="0" xfId="0" applyFont="1" applyBorder="1" applyAlignment="1">
      <alignment horizontal="center"/>
    </xf>
    <xf numFmtId="0" fontId="2" fillId="4" borderId="28" xfId="0" applyFont="1" applyFill="1" applyBorder="1" applyAlignment="1">
      <alignment horizontal="center" vertical="center" wrapText="1"/>
    </xf>
    <xf numFmtId="164" fontId="3" fillId="6" borderId="22" xfId="0" applyNumberFormat="1" applyFont="1" applyFill="1" applyBorder="1" applyAlignment="1">
      <alignment horizontal="left" vertical="center" wrapText="1"/>
    </xf>
    <xf numFmtId="0" fontId="3" fillId="6" borderId="22" xfId="0" applyFont="1" applyFill="1" applyBorder="1" applyAlignment="1">
      <alignment horizontal="left" vertical="center" wrapText="1"/>
    </xf>
    <xf numFmtId="0" fontId="8" fillId="6" borderId="15" xfId="0" applyFont="1" applyFill="1" applyBorder="1" applyAlignment="1">
      <alignment horizontal="center" vertical="top" wrapText="1"/>
    </xf>
    <xf numFmtId="0" fontId="4" fillId="6" borderId="36" xfId="0" applyFont="1" applyFill="1" applyBorder="1" applyAlignment="1">
      <alignment wrapText="1"/>
    </xf>
    <xf numFmtId="164" fontId="4" fillId="6" borderId="36" xfId="0" applyNumberFormat="1" applyFont="1" applyFill="1" applyBorder="1" applyAlignment="1">
      <alignment vertical="center" wrapText="1"/>
    </xf>
    <xf numFmtId="164" fontId="4" fillId="6" borderId="46" xfId="0" applyNumberFormat="1" applyFont="1" applyFill="1" applyBorder="1" applyAlignment="1">
      <alignment vertical="center" wrapText="1"/>
    </xf>
    <xf numFmtId="0" fontId="17" fillId="6" borderId="23" xfId="0" applyFont="1" applyFill="1" applyBorder="1" applyAlignment="1">
      <alignment horizontal="left" vertical="center" wrapText="1"/>
    </xf>
    <xf numFmtId="164" fontId="17" fillId="6" borderId="23" xfId="0" applyNumberFormat="1" applyFont="1" applyFill="1" applyBorder="1" applyAlignment="1">
      <alignment horizontal="left" vertical="center" wrapText="1"/>
    </xf>
    <xf numFmtId="0" fontId="4" fillId="6" borderId="25" xfId="0" applyFont="1" applyFill="1" applyBorder="1" applyAlignment="1">
      <alignment vertical="top" wrapText="1"/>
    </xf>
    <xf numFmtId="0" fontId="19" fillId="0" borderId="0" xfId="0" applyFont="1" applyAlignment="1">
      <alignment wrapText="1"/>
    </xf>
    <xf numFmtId="0" fontId="19" fillId="0" borderId="0" xfId="0" applyFont="1" applyBorder="1" applyAlignment="1">
      <alignment horizontal="center" wrapText="1"/>
    </xf>
    <xf numFmtId="164" fontId="19" fillId="0" borderId="0" xfId="0" applyNumberFormat="1" applyFont="1" applyBorder="1" applyAlignment="1">
      <alignment horizontal="center" wrapText="1"/>
    </xf>
    <xf numFmtId="0" fontId="19" fillId="8" borderId="43" xfId="0" applyFont="1" applyFill="1" applyBorder="1" applyAlignment="1">
      <alignment wrapText="1"/>
    </xf>
    <xf numFmtId="164" fontId="1" fillId="0" borderId="44" xfId="0" applyNumberFormat="1" applyFont="1" applyBorder="1" applyAlignment="1">
      <alignment wrapText="1"/>
    </xf>
    <xf numFmtId="0" fontId="19" fillId="8" borderId="44" xfId="0" applyFont="1" applyFill="1" applyBorder="1" applyAlignment="1">
      <alignment wrapText="1"/>
    </xf>
    <xf numFmtId="164" fontId="26" fillId="6" borderId="45" xfId="0" applyNumberFormat="1" applyFont="1" applyFill="1" applyBorder="1" applyAlignment="1">
      <alignment wrapText="1"/>
    </xf>
    <xf numFmtId="164" fontId="26" fillId="6" borderId="0" xfId="0" applyNumberFormat="1" applyFont="1" applyFill="1" applyBorder="1" applyAlignment="1">
      <alignment wrapText="1"/>
    </xf>
    <xf numFmtId="0" fontId="19" fillId="8" borderId="12" xfId="0" applyFont="1" applyFill="1" applyBorder="1" applyAlignment="1">
      <alignment wrapText="1"/>
    </xf>
    <xf numFmtId="164" fontId="1" fillId="0" borderId="9" xfId="0" applyNumberFormat="1" applyFont="1" applyBorder="1" applyAlignment="1">
      <alignment wrapText="1"/>
    </xf>
    <xf numFmtId="0" fontId="19" fillId="8" borderId="9" xfId="0" applyFont="1" applyFill="1" applyBorder="1" applyAlignment="1">
      <alignment wrapText="1"/>
    </xf>
    <xf numFmtId="164" fontId="26" fillId="6" borderId="28" xfId="0" applyNumberFormat="1" applyFont="1" applyFill="1" applyBorder="1" applyAlignment="1">
      <alignment wrapText="1"/>
    </xf>
    <xf numFmtId="164" fontId="19" fillId="0" borderId="0" xfId="0" applyNumberFormat="1" applyFont="1" applyAlignment="1">
      <alignment wrapText="1"/>
    </xf>
    <xf numFmtId="0" fontId="1" fillId="0" borderId="38" xfId="0" applyFont="1" applyBorder="1" applyAlignment="1">
      <alignment vertical="center" wrapText="1"/>
    </xf>
    <xf numFmtId="164" fontId="26" fillId="0" borderId="1" xfId="0" applyNumberFormat="1" applyFont="1" applyBorder="1" applyAlignment="1">
      <alignment wrapText="1"/>
    </xf>
    <xf numFmtId="164" fontId="26" fillId="6" borderId="1" xfId="0" applyNumberFormat="1" applyFont="1" applyFill="1" applyBorder="1" applyAlignment="1">
      <alignment wrapText="1"/>
    </xf>
    <xf numFmtId="0" fontId="1" fillId="8" borderId="43" xfId="0" applyFont="1" applyFill="1" applyBorder="1" applyAlignment="1">
      <alignment wrapText="1"/>
    </xf>
    <xf numFmtId="0" fontId="1" fillId="8" borderId="40" xfId="0" applyFont="1" applyFill="1" applyBorder="1" applyAlignment="1">
      <alignment wrapText="1"/>
    </xf>
    <xf numFmtId="0" fontId="1" fillId="8" borderId="44" xfId="0" applyFont="1" applyFill="1" applyBorder="1" applyAlignment="1">
      <alignment wrapText="1"/>
    </xf>
    <xf numFmtId="0" fontId="1" fillId="8" borderId="45" xfId="0" applyFont="1" applyFill="1" applyBorder="1" applyAlignment="1">
      <alignment wrapText="1"/>
    </xf>
    <xf numFmtId="0" fontId="1" fillId="8" borderId="0" xfId="0" applyFont="1" applyFill="1" applyBorder="1" applyAlignment="1">
      <alignment wrapText="1"/>
    </xf>
    <xf numFmtId="165" fontId="19" fillId="12" borderId="1" xfId="0" applyNumberFormat="1" applyFont="1" applyFill="1" applyBorder="1" applyAlignment="1">
      <alignment wrapText="1"/>
    </xf>
    <xf numFmtId="165" fontId="19" fillId="12" borderId="7" xfId="0" applyNumberFormat="1" applyFont="1" applyFill="1" applyBorder="1" applyAlignment="1">
      <alignment wrapText="1"/>
    </xf>
    <xf numFmtId="165" fontId="19" fillId="12" borderId="0" xfId="0" applyNumberFormat="1" applyFont="1" applyFill="1" applyBorder="1" applyAlignment="1">
      <alignment wrapText="1"/>
    </xf>
    <xf numFmtId="165" fontId="19" fillId="10" borderId="1" xfId="0" applyNumberFormat="1" applyFont="1" applyFill="1" applyBorder="1" applyAlignment="1">
      <alignment wrapText="1"/>
    </xf>
    <xf numFmtId="165" fontId="19" fillId="10" borderId="7" xfId="0" applyNumberFormat="1" applyFont="1" applyFill="1" applyBorder="1" applyAlignment="1">
      <alignment wrapText="1"/>
    </xf>
    <xf numFmtId="165" fontId="19" fillId="10" borderId="0" xfId="0" applyNumberFormat="1" applyFont="1" applyFill="1" applyBorder="1" applyAlignment="1">
      <alignment wrapText="1"/>
    </xf>
    <xf numFmtId="165" fontId="19" fillId="11" borderId="1" xfId="0" applyNumberFormat="1" applyFont="1" applyFill="1" applyBorder="1" applyAlignment="1">
      <alignment wrapText="1"/>
    </xf>
    <xf numFmtId="165" fontId="19" fillId="11" borderId="7" xfId="0" applyNumberFormat="1" applyFont="1" applyFill="1" applyBorder="1" applyAlignment="1">
      <alignment wrapText="1"/>
    </xf>
    <xf numFmtId="165" fontId="19" fillId="11" borderId="0" xfId="0" applyNumberFormat="1" applyFont="1" applyFill="1" applyBorder="1" applyAlignment="1">
      <alignment wrapText="1"/>
    </xf>
    <xf numFmtId="165" fontId="19" fillId="13" borderId="1" xfId="0" applyNumberFormat="1" applyFont="1" applyFill="1" applyBorder="1" applyAlignment="1">
      <alignment wrapText="1"/>
    </xf>
    <xf numFmtId="165" fontId="19" fillId="13" borderId="7" xfId="0" applyNumberFormat="1" applyFont="1" applyFill="1" applyBorder="1" applyAlignment="1">
      <alignment wrapText="1"/>
    </xf>
    <xf numFmtId="165" fontId="19" fillId="13" borderId="0" xfId="0" applyNumberFormat="1" applyFont="1" applyFill="1" applyBorder="1" applyAlignment="1">
      <alignment wrapText="1"/>
    </xf>
    <xf numFmtId="0" fontId="19" fillId="0" borderId="5" xfId="0" applyFont="1" applyBorder="1" applyAlignment="1">
      <alignment wrapText="1"/>
    </xf>
    <xf numFmtId="0" fontId="19" fillId="0" borderId="3" xfId="0" applyFont="1" applyBorder="1" applyAlignment="1">
      <alignment wrapText="1"/>
    </xf>
    <xf numFmtId="165" fontId="19" fillId="0" borderId="1" xfId="0" applyNumberFormat="1" applyFont="1" applyBorder="1" applyAlignment="1">
      <alignment wrapText="1"/>
    </xf>
    <xf numFmtId="165" fontId="19" fillId="0" borderId="7" xfId="0" applyNumberFormat="1" applyFont="1" applyBorder="1" applyAlignment="1">
      <alignment wrapText="1"/>
    </xf>
    <xf numFmtId="165" fontId="19" fillId="0" borderId="0" xfId="0" applyNumberFormat="1"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165" fontId="1" fillId="0" borderId="9" xfId="0" applyNumberFormat="1" applyFont="1" applyBorder="1" applyAlignment="1">
      <alignment wrapText="1"/>
    </xf>
    <xf numFmtId="165" fontId="1" fillId="0" borderId="28" xfId="0" applyNumberFormat="1" applyFont="1" applyBorder="1" applyAlignment="1">
      <alignment wrapText="1"/>
    </xf>
    <xf numFmtId="165" fontId="1" fillId="0" borderId="0" xfId="0" applyNumberFormat="1" applyFont="1" applyBorder="1" applyAlignment="1">
      <alignment wrapText="1"/>
    </xf>
    <xf numFmtId="165" fontId="19" fillId="0" borderId="0" xfId="0" applyNumberFormat="1" applyFont="1" applyAlignment="1">
      <alignment wrapText="1"/>
    </xf>
    <xf numFmtId="0" fontId="19" fillId="8" borderId="40" xfId="0" applyFont="1" applyFill="1" applyBorder="1" applyAlignment="1">
      <alignment wrapText="1"/>
    </xf>
    <xf numFmtId="165" fontId="19" fillId="8" borderId="44" xfId="0" applyNumberFormat="1" applyFont="1" applyFill="1" applyBorder="1" applyAlignment="1">
      <alignment wrapText="1"/>
    </xf>
    <xf numFmtId="0" fontId="19" fillId="8" borderId="45" xfId="0" applyFont="1" applyFill="1" applyBorder="1" applyAlignment="1">
      <alignment wrapText="1"/>
    </xf>
    <xf numFmtId="0" fontId="19" fillId="8" borderId="0" xfId="0" applyFont="1" applyFill="1" applyBorder="1" applyAlignment="1">
      <alignment wrapText="1"/>
    </xf>
    <xf numFmtId="0" fontId="19" fillId="0" borderId="7" xfId="0" applyFont="1" applyBorder="1" applyAlignment="1">
      <alignment wrapText="1"/>
    </xf>
    <xf numFmtId="0" fontId="19" fillId="0" borderId="0" xfId="0" applyFont="1" applyBorder="1" applyAlignment="1">
      <alignment wrapText="1"/>
    </xf>
    <xf numFmtId="0" fontId="19" fillId="0" borderId="12" xfId="0" applyFont="1" applyBorder="1" applyAlignment="1">
      <alignment wrapText="1"/>
    </xf>
    <xf numFmtId="0" fontId="19" fillId="0" borderId="13" xfId="0" applyFont="1" applyBorder="1" applyAlignment="1">
      <alignment wrapText="1"/>
    </xf>
    <xf numFmtId="165" fontId="19" fillId="0" borderId="9" xfId="0" applyNumberFormat="1" applyFont="1" applyBorder="1" applyAlignment="1">
      <alignment wrapText="1"/>
    </xf>
    <xf numFmtId="0" fontId="19" fillId="0" borderId="28" xfId="0" applyFont="1" applyBorder="1" applyAlignment="1">
      <alignment wrapText="1"/>
    </xf>
    <xf numFmtId="0" fontId="1" fillId="0" borderId="0" xfId="0" applyFont="1" applyBorder="1" applyAlignment="1">
      <alignment horizontal="center" wrapText="1"/>
    </xf>
    <xf numFmtId="0" fontId="19" fillId="0" borderId="1" xfId="0" applyFont="1" applyBorder="1" applyAlignment="1">
      <alignment horizontal="right" wrapText="1"/>
    </xf>
    <xf numFmtId="0" fontId="19" fillId="0" borderId="60" xfId="0" applyFont="1" applyBorder="1" applyAlignment="1">
      <alignment horizontal="right" wrapText="1"/>
    </xf>
    <xf numFmtId="0" fontId="19" fillId="17" borderId="0" xfId="0" applyFont="1" applyFill="1" applyBorder="1" applyAlignment="1">
      <alignment horizontal="center" wrapText="1"/>
    </xf>
    <xf numFmtId="0" fontId="19" fillId="13" borderId="0" xfId="0" applyFont="1" applyFill="1" applyBorder="1" applyAlignment="1">
      <alignment horizontal="center" wrapText="1"/>
    </xf>
    <xf numFmtId="0" fontId="27" fillId="11" borderId="0" xfId="0" applyFont="1" applyFill="1" applyBorder="1" applyAlignment="1">
      <alignment horizontal="center" wrapText="1"/>
    </xf>
    <xf numFmtId="0" fontId="19" fillId="14" borderId="0" xfId="0" applyFont="1" applyFill="1" applyBorder="1" applyAlignment="1">
      <alignment horizontal="center" wrapText="1"/>
    </xf>
    <xf numFmtId="0" fontId="19" fillId="19" borderId="0" xfId="0" applyFont="1" applyFill="1" applyBorder="1" applyAlignment="1">
      <alignment horizontal="center" wrapText="1"/>
    </xf>
    <xf numFmtId="0" fontId="19" fillId="16" borderId="0" xfId="0" applyFont="1" applyFill="1" applyBorder="1" applyAlignment="1">
      <alignment horizontal="center" wrapText="1"/>
    </xf>
    <xf numFmtId="0" fontId="19" fillId="18" borderId="0" xfId="0" applyFont="1" applyFill="1" applyBorder="1" applyAlignment="1">
      <alignment horizontal="center" wrapText="1"/>
    </xf>
    <xf numFmtId="0" fontId="19"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horizontal="right" wrapText="1"/>
    </xf>
    <xf numFmtId="0" fontId="1" fillId="0" borderId="0" xfId="0" applyFont="1" applyBorder="1" applyAlignment="1">
      <alignment horizontal="right" wrapText="1"/>
    </xf>
    <xf numFmtId="0" fontId="29" fillId="13" borderId="1" xfId="0" applyFont="1" applyFill="1" applyBorder="1" applyAlignment="1">
      <alignment wrapText="1"/>
    </xf>
    <xf numFmtId="0" fontId="19" fillId="13" borderId="1" xfId="0" applyFont="1" applyFill="1" applyBorder="1" applyAlignment="1">
      <alignment wrapText="1"/>
    </xf>
    <xf numFmtId="0" fontId="19" fillId="13" borderId="0" xfId="0" applyFont="1" applyFill="1" applyBorder="1" applyAlignment="1">
      <alignment wrapText="1"/>
    </xf>
    <xf numFmtId="0" fontId="29" fillId="21" borderId="1" xfId="0" applyFont="1" applyFill="1" applyBorder="1" applyAlignment="1">
      <alignment wrapText="1"/>
    </xf>
    <xf numFmtId="0" fontId="19" fillId="21" borderId="1" xfId="0" applyFont="1" applyFill="1" applyBorder="1" applyAlignment="1">
      <alignment wrapText="1"/>
    </xf>
    <xf numFmtId="0" fontId="19" fillId="21" borderId="0" xfId="0" applyFont="1" applyFill="1" applyBorder="1" applyAlignment="1">
      <alignment wrapText="1"/>
    </xf>
    <xf numFmtId="0" fontId="29" fillId="17" borderId="1" xfId="0" applyFont="1" applyFill="1" applyBorder="1" applyAlignment="1">
      <alignment wrapText="1"/>
    </xf>
    <xf numFmtId="0" fontId="19" fillId="17" borderId="1" xfId="0" applyFont="1" applyFill="1" applyBorder="1" applyAlignment="1">
      <alignment wrapText="1"/>
    </xf>
    <xf numFmtId="0" fontId="19" fillId="17" borderId="0" xfId="0" applyFont="1" applyFill="1" applyBorder="1" applyAlignment="1">
      <alignment wrapText="1"/>
    </xf>
    <xf numFmtId="0" fontId="29" fillId="11" borderId="1" xfId="0" applyFont="1" applyFill="1" applyBorder="1" applyAlignment="1">
      <alignment wrapText="1"/>
    </xf>
    <xf numFmtId="0" fontId="19" fillId="11" borderId="1" xfId="0" applyFont="1" applyFill="1" applyBorder="1" applyAlignment="1">
      <alignment wrapText="1"/>
    </xf>
    <xf numFmtId="0" fontId="19" fillId="11" borderId="0" xfId="0" applyFont="1" applyFill="1" applyBorder="1" applyAlignment="1">
      <alignment wrapText="1"/>
    </xf>
    <xf numFmtId="0" fontId="29" fillId="19" borderId="1" xfId="0" applyFont="1" applyFill="1" applyBorder="1" applyAlignment="1">
      <alignment wrapText="1"/>
    </xf>
    <xf numFmtId="0" fontId="19" fillId="19" borderId="1" xfId="0" applyFont="1" applyFill="1" applyBorder="1" applyAlignment="1">
      <alignment wrapText="1"/>
    </xf>
    <xf numFmtId="0" fontId="19" fillId="19" borderId="0" xfId="0" applyFont="1" applyFill="1" applyBorder="1" applyAlignment="1">
      <alignment wrapText="1"/>
    </xf>
    <xf numFmtId="0" fontId="29" fillId="16" borderId="1" xfId="0" applyFont="1" applyFill="1" applyBorder="1" applyAlignment="1">
      <alignment wrapText="1"/>
    </xf>
    <xf numFmtId="0" fontId="19" fillId="16" borderId="1" xfId="0" applyFont="1" applyFill="1" applyBorder="1" applyAlignment="1">
      <alignment wrapText="1"/>
    </xf>
    <xf numFmtId="0" fontId="19" fillId="16" borderId="0" xfId="0" applyFont="1" applyFill="1" applyBorder="1" applyAlignment="1">
      <alignment wrapText="1"/>
    </xf>
    <xf numFmtId="0" fontId="29" fillId="20" borderId="1" xfId="0" applyFont="1" applyFill="1" applyBorder="1" applyAlignment="1">
      <alignment wrapText="1"/>
    </xf>
    <xf numFmtId="0" fontId="19" fillId="20" borderId="1" xfId="0" applyFont="1" applyFill="1" applyBorder="1" applyAlignment="1">
      <alignment wrapText="1"/>
    </xf>
    <xf numFmtId="0" fontId="19" fillId="20" borderId="0" xfId="0" applyFont="1" applyFill="1" applyBorder="1" applyAlignment="1">
      <alignment wrapText="1"/>
    </xf>
    <xf numFmtId="0" fontId="1" fillId="0" borderId="56" xfId="0" applyFont="1" applyBorder="1" applyAlignment="1">
      <alignment vertical="center" wrapText="1"/>
    </xf>
    <xf numFmtId="0" fontId="1" fillId="8" borderId="53" xfId="0" applyFont="1" applyFill="1" applyBorder="1" applyAlignment="1">
      <alignment vertical="center" wrapText="1"/>
    </xf>
    <xf numFmtId="165" fontId="1" fillId="6" borderId="48" xfId="0" applyNumberFormat="1" applyFont="1" applyFill="1" applyBorder="1" applyAlignment="1">
      <alignment horizontal="right" vertical="center" wrapText="1"/>
    </xf>
    <xf numFmtId="165" fontId="1" fillId="23" borderId="49" xfId="0" applyNumberFormat="1" applyFont="1" applyFill="1" applyBorder="1" applyAlignment="1">
      <alignment horizontal="right" vertical="center" wrapText="1"/>
    </xf>
    <xf numFmtId="165" fontId="19" fillId="6" borderId="59" xfId="0" applyNumberFormat="1" applyFont="1" applyFill="1" applyBorder="1" applyAlignment="1">
      <alignment horizontal="right" vertical="center" wrapText="1"/>
    </xf>
    <xf numFmtId="165" fontId="19" fillId="23" borderId="6" xfId="0" applyNumberFormat="1" applyFont="1" applyFill="1" applyBorder="1" applyAlignment="1">
      <alignment horizontal="right" vertical="center" wrapText="1"/>
    </xf>
    <xf numFmtId="165" fontId="19" fillId="6" borderId="38" xfId="0" applyNumberFormat="1" applyFont="1" applyFill="1" applyBorder="1" applyAlignment="1">
      <alignment horizontal="right" vertical="center" wrapText="1"/>
    </xf>
    <xf numFmtId="165" fontId="19" fillId="23" borderId="7" xfId="0" applyNumberFormat="1" applyFont="1" applyFill="1" applyBorder="1" applyAlignment="1">
      <alignment horizontal="right" vertical="center" wrapText="1"/>
    </xf>
    <xf numFmtId="165" fontId="19" fillId="6" borderId="56" xfId="0" applyNumberFormat="1" applyFont="1" applyFill="1" applyBorder="1" applyAlignment="1">
      <alignment horizontal="right" vertical="center" wrapText="1"/>
    </xf>
    <xf numFmtId="165" fontId="19" fillId="23" borderId="47" xfId="0" applyNumberFormat="1" applyFont="1" applyFill="1" applyBorder="1" applyAlignment="1">
      <alignment horizontal="right" vertical="center" wrapText="1"/>
    </xf>
    <xf numFmtId="164" fontId="4" fillId="6" borderId="15" xfId="0" applyNumberFormat="1" applyFont="1" applyFill="1" applyBorder="1" applyAlignment="1">
      <alignment horizontal="left" vertical="center" wrapText="1"/>
    </xf>
    <xf numFmtId="164" fontId="13" fillId="6" borderId="43" xfId="0" applyNumberFormat="1" applyFont="1" applyFill="1" applyBorder="1" applyAlignment="1">
      <alignment horizontal="left" vertical="center" wrapText="1"/>
    </xf>
    <xf numFmtId="164" fontId="4" fillId="6" borderId="25" xfId="0" applyNumberFormat="1" applyFont="1" applyFill="1" applyBorder="1" applyAlignment="1">
      <alignment horizontal="left" vertical="center" wrapText="1"/>
    </xf>
    <xf numFmtId="164" fontId="13" fillId="6" borderId="29" xfId="0" applyNumberFormat="1" applyFont="1" applyFill="1" applyBorder="1" applyAlignment="1">
      <alignment horizontal="left" vertical="center" wrapText="1"/>
    </xf>
    <xf numFmtId="164" fontId="4" fillId="6" borderId="26" xfId="0" applyNumberFormat="1" applyFont="1" applyFill="1" applyBorder="1" applyAlignment="1">
      <alignment horizontal="left" vertical="center" wrapText="1"/>
    </xf>
    <xf numFmtId="164" fontId="13" fillId="6" borderId="5" xfId="0" applyNumberFormat="1" applyFont="1" applyFill="1" applyBorder="1" applyAlignment="1">
      <alignment horizontal="left" vertical="center" wrapText="1"/>
    </xf>
    <xf numFmtId="164" fontId="16" fillId="6" borderId="5" xfId="0" applyNumberFormat="1" applyFont="1" applyFill="1" applyBorder="1" applyAlignment="1">
      <alignment horizontal="left" vertical="center" wrapText="1"/>
    </xf>
    <xf numFmtId="164" fontId="13" fillId="3" borderId="41" xfId="0" applyNumberFormat="1" applyFont="1" applyFill="1" applyBorder="1" applyAlignment="1">
      <alignment horizontal="left" vertical="center" wrapText="1"/>
    </xf>
    <xf numFmtId="164" fontId="12" fillId="3" borderId="57" xfId="0" applyNumberFormat="1" applyFont="1" applyFill="1" applyBorder="1" applyAlignment="1">
      <alignment horizontal="left" vertical="center" wrapText="1"/>
    </xf>
    <xf numFmtId="164" fontId="12" fillId="3" borderId="41" xfId="0" applyNumberFormat="1" applyFont="1" applyFill="1" applyBorder="1" applyAlignment="1">
      <alignment horizontal="left" vertical="center" wrapText="1"/>
    </xf>
    <xf numFmtId="164" fontId="3" fillId="6" borderId="15" xfId="0" applyNumberFormat="1" applyFont="1" applyFill="1" applyBorder="1" applyAlignment="1">
      <alignment horizontal="left" vertical="center" wrapText="1"/>
    </xf>
    <xf numFmtId="164" fontId="3" fillId="7" borderId="14" xfId="0" applyNumberFormat="1" applyFont="1" applyFill="1" applyBorder="1" applyAlignment="1">
      <alignment horizontal="left" vertical="center" wrapText="1"/>
    </xf>
    <xf numFmtId="164" fontId="12" fillId="7" borderId="3" xfId="0" applyNumberFormat="1" applyFont="1" applyFill="1" applyBorder="1" applyAlignment="1">
      <alignment horizontal="left" vertical="center" wrapText="1"/>
    </xf>
    <xf numFmtId="164" fontId="3" fillId="6" borderId="3" xfId="0" applyNumberFormat="1" applyFont="1" applyFill="1" applyBorder="1" applyAlignment="1">
      <alignment horizontal="left" vertical="center" wrapText="1"/>
    </xf>
    <xf numFmtId="164" fontId="12" fillId="6" borderId="3" xfId="0" applyNumberFormat="1" applyFont="1" applyFill="1" applyBorder="1" applyAlignment="1">
      <alignment horizontal="left" vertical="center" wrapText="1"/>
    </xf>
    <xf numFmtId="164" fontId="3" fillId="6" borderId="16" xfId="0" applyNumberFormat="1" applyFont="1" applyFill="1" applyBorder="1" applyAlignment="1">
      <alignment horizontal="left" vertical="center" wrapText="1"/>
    </xf>
    <xf numFmtId="164" fontId="12" fillId="6" borderId="13" xfId="0" applyNumberFormat="1" applyFont="1" applyFill="1" applyBorder="1" applyAlignment="1">
      <alignment horizontal="left" vertical="center" wrapText="1"/>
    </xf>
    <xf numFmtId="164" fontId="13" fillId="3" borderId="10" xfId="0" applyNumberFormat="1" applyFont="1" applyFill="1" applyBorder="1" applyAlignment="1">
      <alignment horizontal="left" vertical="center" wrapText="1"/>
    </xf>
    <xf numFmtId="164" fontId="12" fillId="5" borderId="52" xfId="0" applyNumberFormat="1" applyFont="1" applyFill="1" applyBorder="1" applyAlignment="1">
      <alignment horizontal="left" vertical="center" wrapText="1"/>
    </xf>
    <xf numFmtId="164" fontId="13" fillId="3" borderId="58" xfId="0" applyNumberFormat="1" applyFont="1" applyFill="1" applyBorder="1" applyAlignment="1">
      <alignment horizontal="left" vertical="center" wrapText="1"/>
    </xf>
    <xf numFmtId="164" fontId="13" fillId="6" borderId="26" xfId="0" applyNumberFormat="1" applyFont="1" applyFill="1" applyBorder="1" applyAlignment="1">
      <alignment horizontal="left" vertical="center" wrapText="1"/>
    </xf>
    <xf numFmtId="164" fontId="4" fillId="6" borderId="23" xfId="0" applyNumberFormat="1" applyFont="1" applyFill="1" applyBorder="1" applyAlignment="1">
      <alignment horizontal="left" vertical="center" wrapText="1"/>
    </xf>
    <xf numFmtId="0" fontId="2" fillId="4" borderId="32"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0" fillId="0" borderId="0" xfId="0" applyAlignment="1">
      <alignment horizontal="center"/>
    </xf>
    <xf numFmtId="0" fontId="31" fillId="0" borderId="0" xfId="0" applyFont="1" applyBorder="1" applyAlignment="1">
      <alignment horizontal="center" wrapText="1"/>
    </xf>
    <xf numFmtId="0" fontId="1" fillId="0" borderId="0" xfId="0" applyFont="1" applyAlignment="1">
      <alignment horizontal="center" wrapText="1"/>
    </xf>
    <xf numFmtId="0" fontId="1" fillId="19" borderId="15"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5" borderId="26" xfId="0" applyFont="1" applyFill="1" applyBorder="1" applyAlignment="1">
      <alignment horizontal="center" vertical="center" wrapText="1"/>
    </xf>
    <xf numFmtId="0" fontId="1" fillId="19" borderId="26" xfId="0" applyFont="1" applyFill="1" applyBorder="1" applyAlignment="1">
      <alignment horizontal="center" vertical="center" wrapText="1"/>
    </xf>
    <xf numFmtId="0" fontId="1" fillId="13" borderId="26" xfId="0" applyFont="1" applyFill="1" applyBorder="1" applyAlignment="1">
      <alignment horizontal="center" vertical="center" wrapText="1"/>
    </xf>
    <xf numFmtId="0" fontId="1" fillId="17" borderId="26" xfId="0" applyFont="1" applyFill="1" applyBorder="1" applyAlignment="1">
      <alignment horizontal="center" vertical="center" wrapText="1"/>
    </xf>
    <xf numFmtId="0" fontId="1" fillId="16" borderId="26"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8" borderId="5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8" borderId="16" xfId="0" applyFont="1" applyFill="1" applyBorder="1" applyAlignment="1">
      <alignment horizontal="center" vertical="center" wrapText="1"/>
    </xf>
    <xf numFmtId="16" fontId="1" fillId="0" borderId="26" xfId="0" quotePrefix="1" applyNumberFormat="1" applyFont="1" applyBorder="1" applyAlignment="1">
      <alignment horizontal="center" vertical="center" wrapText="1"/>
    </xf>
    <xf numFmtId="0" fontId="1" fillId="0" borderId="26" xfId="0" quotePrefix="1" applyFont="1" applyBorder="1" applyAlignment="1">
      <alignment horizontal="center" vertical="center" wrapText="1"/>
    </xf>
    <xf numFmtId="0" fontId="1" fillId="22" borderId="48" xfId="0" applyFont="1" applyFill="1" applyBorder="1" applyAlignment="1">
      <alignment horizontal="center" vertical="center" wrapText="1"/>
    </xf>
    <xf numFmtId="165" fontId="3" fillId="22" borderId="29" xfId="0" applyNumberFormat="1" applyFont="1" applyFill="1" applyBorder="1" applyAlignment="1">
      <alignment horizontal="right" vertical="center" wrapText="1"/>
    </xf>
    <xf numFmtId="165" fontId="4" fillId="22" borderId="5" xfId="0" applyNumberFormat="1" applyFont="1" applyFill="1" applyBorder="1" applyAlignment="1">
      <alignment horizontal="right" vertical="center" wrapText="1"/>
    </xf>
    <xf numFmtId="165" fontId="3" fillId="24" borderId="5" xfId="0" applyNumberFormat="1" applyFont="1" applyFill="1" applyBorder="1" applyAlignment="1">
      <alignment horizontal="right" vertical="center" wrapText="1"/>
    </xf>
    <xf numFmtId="165" fontId="3" fillId="24" borderId="46" xfId="0" applyNumberFormat="1" applyFont="1" applyFill="1" applyBorder="1" applyAlignment="1">
      <alignment horizontal="right" vertical="center" wrapText="1"/>
    </xf>
    <xf numFmtId="165" fontId="1" fillId="22" borderId="48" xfId="0" applyNumberFormat="1" applyFont="1" applyFill="1" applyBorder="1" applyAlignment="1">
      <alignment horizontal="right" vertical="center" wrapText="1"/>
    </xf>
    <xf numFmtId="0" fontId="1" fillId="25" borderId="50" xfId="0" applyFont="1" applyFill="1" applyBorder="1" applyAlignment="1">
      <alignment horizontal="center" vertical="center" wrapText="1"/>
    </xf>
    <xf numFmtId="165" fontId="3" fillId="25" borderId="61" xfId="0" applyNumberFormat="1" applyFont="1" applyFill="1" applyBorder="1" applyAlignment="1">
      <alignment horizontal="right" vertical="center" wrapText="1"/>
    </xf>
    <xf numFmtId="165" fontId="4" fillId="25" borderId="60" xfId="0" applyNumberFormat="1" applyFont="1" applyFill="1" applyBorder="1" applyAlignment="1">
      <alignment horizontal="right" vertical="center" wrapText="1"/>
    </xf>
    <xf numFmtId="165" fontId="4" fillId="25" borderId="62" xfId="0" applyNumberFormat="1" applyFont="1" applyFill="1" applyBorder="1" applyAlignment="1">
      <alignment horizontal="right" vertical="center" wrapText="1"/>
    </xf>
    <xf numFmtId="165" fontId="1" fillId="25" borderId="50" xfId="0" applyNumberFormat="1" applyFont="1" applyFill="1" applyBorder="1" applyAlignment="1">
      <alignment horizontal="right" vertical="center" wrapText="1"/>
    </xf>
    <xf numFmtId="165" fontId="4" fillId="11" borderId="5" xfId="0" applyNumberFormat="1" applyFont="1" applyFill="1" applyBorder="1" applyAlignment="1">
      <alignment horizontal="right" vertical="center" wrapText="1"/>
    </xf>
    <xf numFmtId="165" fontId="4" fillId="27" borderId="7" xfId="0" applyNumberFormat="1" applyFont="1" applyFill="1" applyBorder="1" applyAlignment="1">
      <alignment horizontal="right" vertical="center" wrapText="1"/>
    </xf>
    <xf numFmtId="165" fontId="1" fillId="11" borderId="12" xfId="0" applyNumberFormat="1" applyFont="1" applyFill="1" applyBorder="1" applyAlignment="1">
      <alignment horizontal="right" vertical="center" wrapText="1"/>
    </xf>
    <xf numFmtId="165" fontId="1" fillId="27" borderId="28" xfId="0" applyNumberFormat="1" applyFont="1" applyFill="1" applyBorder="1" applyAlignment="1">
      <alignment horizontal="right" vertical="center" wrapText="1"/>
    </xf>
    <xf numFmtId="0" fontId="1" fillId="0" borderId="59" xfId="0" applyFont="1" applyBorder="1" applyAlignment="1">
      <alignment vertical="center" wrapText="1"/>
    </xf>
    <xf numFmtId="165" fontId="3" fillId="11" borderId="29" xfId="0" applyNumberFormat="1" applyFont="1" applyFill="1" applyBorder="1" applyAlignment="1">
      <alignment horizontal="right" vertical="center" wrapText="1"/>
    </xf>
    <xf numFmtId="165" fontId="3" fillId="27" borderId="6" xfId="0" applyNumberFormat="1" applyFont="1" applyFill="1" applyBorder="1" applyAlignment="1">
      <alignment horizontal="right" vertical="center" wrapText="1"/>
    </xf>
    <xf numFmtId="16" fontId="1" fillId="0" borderId="25" xfId="0" quotePrefix="1" applyNumberFormat="1" applyFont="1" applyBorder="1" applyAlignment="1">
      <alignment horizontal="center" vertical="center" wrapText="1"/>
    </xf>
    <xf numFmtId="49" fontId="1" fillId="11" borderId="48" xfId="0" applyNumberFormat="1" applyFont="1" applyFill="1" applyBorder="1" applyAlignment="1">
      <alignment horizontal="center" vertical="center" wrapText="1"/>
    </xf>
    <xf numFmtId="49" fontId="1" fillId="27" borderId="49" xfId="0" applyNumberFormat="1"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5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23" borderId="49"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7" borderId="3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8" borderId="26" xfId="0" applyFont="1" applyFill="1" applyBorder="1" applyAlignment="1">
      <alignment horizontal="center" vertical="center" wrapText="1"/>
    </xf>
    <xf numFmtId="0" fontId="1" fillId="17" borderId="16"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10" borderId="53" xfId="0" applyFont="1" applyFill="1" applyBorder="1" applyAlignment="1">
      <alignment horizontal="center" vertical="center" wrapText="1"/>
    </xf>
    <xf numFmtId="0" fontId="1" fillId="10" borderId="54" xfId="0" applyFont="1" applyFill="1" applyBorder="1" applyAlignment="1">
      <alignment horizontal="center" vertical="center" wrapText="1"/>
    </xf>
    <xf numFmtId="164" fontId="13" fillId="3" borderId="8" xfId="0" applyNumberFormat="1" applyFont="1" applyFill="1" applyBorder="1" applyAlignment="1">
      <alignment horizontal="center" vertical="top" wrapText="1"/>
    </xf>
    <xf numFmtId="164" fontId="13" fillId="3" borderId="10" xfId="0" applyNumberFormat="1" applyFont="1" applyFill="1" applyBorder="1" applyAlignment="1">
      <alignment horizontal="center" vertical="top" wrapText="1"/>
    </xf>
    <xf numFmtId="0" fontId="1" fillId="2" borderId="42" xfId="0" applyFont="1" applyFill="1" applyBorder="1" applyAlignment="1">
      <alignment horizontal="center" vertical="center" wrapText="1"/>
    </xf>
    <xf numFmtId="0" fontId="37" fillId="28" borderId="55"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7" fillId="28" borderId="0" xfId="0" applyFont="1" applyFill="1" applyBorder="1" applyAlignment="1">
      <alignment horizontal="center" vertical="center" wrapText="1"/>
    </xf>
    <xf numFmtId="164" fontId="3" fillId="6" borderId="61" xfId="0" applyNumberFormat="1" applyFont="1" applyFill="1" applyBorder="1" applyAlignment="1">
      <alignment horizontal="left" vertical="center" wrapText="1"/>
    </xf>
    <xf numFmtId="164" fontId="3" fillId="6" borderId="60" xfId="0" applyNumberFormat="1" applyFont="1" applyFill="1" applyBorder="1" applyAlignment="1">
      <alignment horizontal="left" vertical="center" wrapText="1"/>
    </xf>
    <xf numFmtId="164" fontId="3" fillId="7" borderId="60" xfId="0" applyNumberFormat="1" applyFont="1" applyFill="1" applyBorder="1" applyAlignment="1">
      <alignment horizontal="left" vertical="center" wrapText="1"/>
    </xf>
    <xf numFmtId="164" fontId="4" fillId="6" borderId="60" xfId="0" applyNumberFormat="1" applyFont="1" applyFill="1" applyBorder="1" applyAlignment="1">
      <alignment vertical="top" wrapText="1"/>
    </xf>
    <xf numFmtId="165" fontId="4" fillId="6" borderId="62" xfId="0" applyNumberFormat="1" applyFont="1" applyFill="1" applyBorder="1" applyAlignment="1">
      <alignment vertical="center" wrapText="1"/>
    </xf>
    <xf numFmtId="164" fontId="3" fillId="6" borderId="5" xfId="0" applyNumberFormat="1" applyFont="1" applyFill="1" applyBorder="1" applyAlignment="1">
      <alignment horizontal="left" vertical="center" wrapText="1"/>
    </xf>
    <xf numFmtId="164" fontId="3" fillId="7" borderId="5" xfId="0" applyNumberFormat="1" applyFont="1" applyFill="1" applyBorder="1" applyAlignment="1">
      <alignment horizontal="left" vertical="center" wrapText="1"/>
    </xf>
    <xf numFmtId="164" fontId="4" fillId="6" borderId="5" xfId="0" applyNumberFormat="1" applyFont="1" applyFill="1" applyBorder="1" applyAlignment="1">
      <alignment vertical="top" wrapText="1"/>
    </xf>
    <xf numFmtId="0" fontId="8" fillId="6" borderId="2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0" fillId="0" borderId="26" xfId="0" applyFont="1" applyBorder="1" applyAlignment="1">
      <alignment vertical="center"/>
    </xf>
    <xf numFmtId="0" fontId="4" fillId="6" borderId="31" xfId="0" applyFont="1" applyFill="1" applyBorder="1" applyAlignment="1">
      <alignment vertical="top" wrapText="1"/>
    </xf>
    <xf numFmtId="0" fontId="4" fillId="6" borderId="59" xfId="0" applyFont="1" applyFill="1" applyBorder="1" applyAlignment="1">
      <alignment vertical="top" wrapText="1"/>
    </xf>
    <xf numFmtId="0" fontId="4" fillId="6" borderId="38" xfId="0" applyFont="1" applyFill="1" applyBorder="1" applyAlignment="1">
      <alignment vertical="top" wrapText="1"/>
    </xf>
    <xf numFmtId="0" fontId="3" fillId="6" borderId="38" xfId="0" applyFont="1" applyFill="1" applyBorder="1" applyAlignment="1">
      <alignment horizontal="left" vertical="center" wrapText="1"/>
    </xf>
    <xf numFmtId="0" fontId="4" fillId="6" borderId="56" xfId="0" applyFont="1" applyFill="1" applyBorder="1" applyAlignment="1">
      <alignment vertical="top" wrapText="1"/>
    </xf>
    <xf numFmtId="164" fontId="4" fillId="6" borderId="39" xfId="0" applyNumberFormat="1" applyFont="1" applyFill="1" applyBorder="1" applyAlignment="1">
      <alignment horizontal="left" vertical="center" wrapText="1"/>
    </xf>
    <xf numFmtId="164" fontId="4" fillId="6" borderId="61" xfId="0" applyNumberFormat="1" applyFont="1" applyFill="1" applyBorder="1" applyAlignment="1">
      <alignment horizontal="left" vertical="center" wrapText="1"/>
    </xf>
    <xf numFmtId="164" fontId="4" fillId="6" borderId="60" xfId="0" applyNumberFormat="1" applyFont="1" applyFill="1" applyBorder="1" applyAlignment="1">
      <alignment horizontal="left" vertical="center" wrapText="1"/>
    </xf>
    <xf numFmtId="164" fontId="17" fillId="6" borderId="60" xfId="0" applyNumberFormat="1" applyFont="1" applyFill="1" applyBorder="1" applyAlignment="1">
      <alignment horizontal="left" vertical="center" wrapText="1"/>
    </xf>
    <xf numFmtId="164" fontId="4" fillId="3" borderId="57" xfId="0" applyNumberFormat="1" applyFont="1" applyFill="1" applyBorder="1" applyAlignment="1">
      <alignment horizontal="center" vertical="top" wrapText="1"/>
    </xf>
    <xf numFmtId="0" fontId="4" fillId="6" borderId="15" xfId="0" applyFont="1" applyFill="1" applyBorder="1" applyAlignment="1">
      <alignment horizontal="center" vertical="top" wrapText="1"/>
    </xf>
    <xf numFmtId="0" fontId="4" fillId="6" borderId="26" xfId="0" applyFont="1" applyFill="1" applyBorder="1" applyAlignment="1">
      <alignment horizontal="center" vertical="top" wrapText="1"/>
    </xf>
    <xf numFmtId="0" fontId="4" fillId="3" borderId="18" xfId="0" applyFont="1" applyFill="1" applyBorder="1" applyAlignment="1">
      <alignment horizontal="center" vertical="top" wrapText="1"/>
    </xf>
    <xf numFmtId="0" fontId="1" fillId="0" borderId="26" xfId="0" applyFont="1" applyBorder="1" applyAlignment="1">
      <alignment horizontal="center" vertical="center"/>
    </xf>
    <xf numFmtId="164" fontId="3" fillId="7" borderId="61" xfId="0" applyNumberFormat="1" applyFont="1" applyFill="1" applyBorder="1" applyAlignment="1">
      <alignment horizontal="left" vertical="center" wrapText="1"/>
    </xf>
    <xf numFmtId="164" fontId="3" fillId="6" borderId="19" xfId="0" applyNumberFormat="1" applyFont="1" applyFill="1" applyBorder="1" applyAlignment="1">
      <alignment horizontal="left" vertical="center" wrapText="1"/>
    </xf>
    <xf numFmtId="0" fontId="38" fillId="28" borderId="60"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17" fillId="6" borderId="23" xfId="0" applyFont="1" applyFill="1" applyBorder="1" applyAlignment="1">
      <alignment wrapText="1"/>
    </xf>
    <xf numFmtId="0" fontId="17" fillId="6" borderId="23" xfId="0" applyNumberFormat="1" applyFont="1" applyFill="1" applyBorder="1" applyAlignment="1">
      <alignment horizontal="left" vertical="center" wrapText="1"/>
    </xf>
    <xf numFmtId="1" fontId="13" fillId="6" borderId="15" xfId="0" applyNumberFormat="1" applyFont="1" applyFill="1" applyBorder="1" applyAlignment="1">
      <alignment horizontal="center" vertical="top" wrapText="1"/>
    </xf>
    <xf numFmtId="1" fontId="13" fillId="6" borderId="26" xfId="0" applyNumberFormat="1" applyFont="1" applyFill="1" applyBorder="1" applyAlignment="1">
      <alignment horizontal="center" vertical="top" wrapText="1"/>
    </xf>
    <xf numFmtId="164" fontId="4" fillId="6" borderId="16" xfId="0" applyNumberFormat="1" applyFont="1" applyFill="1" applyBorder="1" applyAlignment="1">
      <alignment vertical="center" wrapText="1"/>
    </xf>
    <xf numFmtId="164" fontId="3" fillId="6" borderId="30" xfId="0" applyNumberFormat="1" applyFont="1" applyFill="1" applyBorder="1" applyAlignment="1">
      <alignment horizontal="left" vertical="center" wrapText="1"/>
    </xf>
    <xf numFmtId="0" fontId="2" fillId="4" borderId="5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164" fontId="3" fillId="6" borderId="7" xfId="0" applyNumberFormat="1" applyFont="1" applyFill="1" applyBorder="1" applyAlignment="1">
      <alignment horizontal="left" vertical="center" wrapText="1"/>
    </xf>
    <xf numFmtId="164" fontId="3" fillId="7" borderId="7" xfId="0" applyNumberFormat="1" applyFont="1" applyFill="1" applyBorder="1" applyAlignment="1">
      <alignment horizontal="left" vertical="center" wrapText="1"/>
    </xf>
    <xf numFmtId="164" fontId="4" fillId="6" borderId="7" xfId="0" applyNumberFormat="1" applyFont="1" applyFill="1" applyBorder="1" applyAlignment="1">
      <alignment horizontal="left" vertical="center" wrapText="1"/>
    </xf>
    <xf numFmtId="164" fontId="13" fillId="6" borderId="7" xfId="0" applyNumberFormat="1" applyFont="1" applyFill="1" applyBorder="1" applyAlignment="1">
      <alignment horizontal="left" vertical="center" wrapText="1"/>
    </xf>
    <xf numFmtId="164" fontId="17" fillId="6" borderId="7" xfId="0" applyNumberFormat="1" applyFont="1" applyFill="1" applyBorder="1" applyAlignment="1">
      <alignment horizontal="left" vertical="center" wrapText="1"/>
    </xf>
    <xf numFmtId="0" fontId="17" fillId="6" borderId="36" xfId="0" applyFont="1" applyFill="1" applyBorder="1" applyAlignment="1">
      <alignment vertical="top" wrapText="1"/>
    </xf>
    <xf numFmtId="0" fontId="1" fillId="0" borderId="34" xfId="0" applyFont="1" applyBorder="1" applyAlignment="1">
      <alignment horizontal="center" vertical="center"/>
    </xf>
    <xf numFmtId="164" fontId="13" fillId="3" borderId="41" xfId="0" applyNumberFormat="1" applyFont="1" applyFill="1" applyBorder="1" applyAlignment="1">
      <alignment vertical="top" wrapText="1"/>
    </xf>
    <xf numFmtId="164" fontId="13" fillId="3" borderId="57" xfId="0" applyNumberFormat="1" applyFont="1" applyFill="1" applyBorder="1" applyAlignment="1">
      <alignment vertical="top" wrapText="1"/>
    </xf>
    <xf numFmtId="164" fontId="13" fillId="3" borderId="48" xfId="0" applyNumberFormat="1" applyFont="1" applyFill="1" applyBorder="1" applyAlignment="1">
      <alignment vertical="top" wrapText="1"/>
    </xf>
    <xf numFmtId="164" fontId="13" fillId="3" borderId="49" xfId="0" applyNumberFormat="1" applyFont="1" applyFill="1" applyBorder="1" applyAlignment="1">
      <alignment vertical="top" wrapText="1"/>
    </xf>
    <xf numFmtId="0" fontId="4" fillId="3" borderId="57" xfId="0" applyFont="1" applyFill="1" applyBorder="1" applyAlignment="1">
      <alignment horizontal="center" vertical="top" wrapText="1"/>
    </xf>
    <xf numFmtId="0" fontId="19" fillId="0" borderId="41" xfId="0" applyFont="1" applyBorder="1" applyAlignment="1">
      <alignment horizontal="center"/>
    </xf>
    <xf numFmtId="164" fontId="17" fillId="6" borderId="26" xfId="0" applyNumberFormat="1" applyFont="1" applyFill="1" applyBorder="1" applyAlignment="1">
      <alignment horizontal="left" vertical="center" wrapText="1"/>
    </xf>
    <xf numFmtId="0" fontId="17" fillId="6" borderId="23" xfId="0" applyFont="1" applyFill="1" applyBorder="1" applyAlignment="1">
      <alignment horizontal="left" vertical="top" wrapText="1"/>
    </xf>
    <xf numFmtId="0" fontId="1" fillId="29" borderId="34" xfId="0" applyFont="1" applyFill="1" applyBorder="1" applyAlignment="1">
      <alignment horizontal="center" vertical="center" wrapText="1"/>
    </xf>
    <xf numFmtId="0" fontId="3" fillId="7" borderId="15" xfId="0" applyFont="1" applyFill="1" applyBorder="1" applyAlignment="1">
      <alignment horizontal="left" vertical="top" wrapText="1"/>
    </xf>
    <xf numFmtId="0" fontId="3" fillId="7" borderId="25" xfId="0" applyFont="1" applyFill="1" applyBorder="1" applyAlignment="1">
      <alignment horizontal="left" vertical="top" wrapText="1"/>
    </xf>
    <xf numFmtId="0" fontId="3" fillId="7" borderId="25"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8" fillId="28" borderId="3" xfId="0" applyFont="1" applyFill="1" applyBorder="1" applyAlignment="1">
      <alignment horizontal="left" vertical="center" wrapText="1"/>
    </xf>
    <xf numFmtId="0" fontId="3" fillId="7" borderId="26" xfId="0" applyFont="1" applyFill="1" applyBorder="1" applyAlignment="1">
      <alignment vertical="top" wrapText="1"/>
    </xf>
    <xf numFmtId="164" fontId="38" fillId="6" borderId="26" xfId="0" applyNumberFormat="1" applyFont="1" applyFill="1" applyBorder="1" applyAlignment="1">
      <alignment horizontal="left" vertical="center" wrapText="1"/>
    </xf>
    <xf numFmtId="164" fontId="38" fillId="6" borderId="3" xfId="0" applyNumberFormat="1" applyFont="1" applyFill="1" applyBorder="1" applyAlignment="1">
      <alignment horizontal="left" vertical="center" wrapText="1"/>
    </xf>
    <xf numFmtId="164" fontId="38" fillId="6" borderId="1" xfId="0" applyNumberFormat="1" applyFont="1" applyFill="1" applyBorder="1" applyAlignment="1">
      <alignment horizontal="left" vertical="center" wrapText="1"/>
    </xf>
    <xf numFmtId="164" fontId="38" fillId="6" borderId="60" xfId="0" applyNumberFormat="1" applyFont="1" applyFill="1" applyBorder="1" applyAlignment="1">
      <alignment horizontal="left" vertical="center" wrapText="1"/>
    </xf>
    <xf numFmtId="0" fontId="38" fillId="6" borderId="26" xfId="0" applyFont="1" applyFill="1" applyBorder="1" applyAlignment="1">
      <alignment horizontal="center" vertical="center" wrapText="1"/>
    </xf>
    <xf numFmtId="164" fontId="38" fillId="6" borderId="26" xfId="0" applyNumberFormat="1" applyFont="1" applyFill="1" applyBorder="1" applyAlignment="1">
      <alignment horizontal="center" vertical="center" wrapText="1"/>
    </xf>
    <xf numFmtId="164" fontId="38" fillId="6" borderId="1" xfId="0" applyNumberFormat="1" applyFont="1" applyFill="1" applyBorder="1" applyAlignment="1">
      <alignment horizontal="center" vertical="center" wrapText="1"/>
    </xf>
    <xf numFmtId="164" fontId="38" fillId="6" borderId="60" xfId="0" applyNumberFormat="1" applyFont="1" applyFill="1" applyBorder="1" applyAlignment="1">
      <alignment horizontal="center" vertical="center" wrapText="1"/>
    </xf>
    <xf numFmtId="164" fontId="3" fillId="7" borderId="26" xfId="0" applyNumberFormat="1" applyFont="1" applyFill="1" applyBorder="1" applyAlignment="1">
      <alignment horizontal="left" vertical="center" wrapText="1"/>
    </xf>
    <xf numFmtId="164" fontId="3" fillId="7" borderId="23" xfId="0" applyNumberFormat="1" applyFont="1" applyFill="1" applyBorder="1" applyAlignment="1">
      <alignment horizontal="left" vertical="center" wrapText="1"/>
    </xf>
    <xf numFmtId="0" fontId="3" fillId="7" borderId="38" xfId="0" applyFont="1" applyFill="1" applyBorder="1" applyAlignment="1">
      <alignment vertical="top" wrapText="1"/>
    </xf>
    <xf numFmtId="164" fontId="3" fillId="6" borderId="34" xfId="0" applyNumberFormat="1" applyFont="1" applyFill="1" applyBorder="1" applyAlignment="1">
      <alignment horizontal="left" vertical="center" wrapText="1"/>
    </xf>
    <xf numFmtId="164" fontId="3" fillId="6" borderId="36" xfId="0" applyNumberFormat="1" applyFont="1" applyFill="1" applyBorder="1" applyAlignment="1">
      <alignment horizontal="left" vertical="center" wrapText="1"/>
    </xf>
    <xf numFmtId="164" fontId="16" fillId="6" borderId="46" xfId="0" applyNumberFormat="1" applyFont="1" applyFill="1" applyBorder="1" applyAlignment="1">
      <alignment horizontal="left" vertical="center" wrapText="1"/>
    </xf>
    <xf numFmtId="164" fontId="17" fillId="6" borderId="62" xfId="0" applyNumberFormat="1" applyFont="1" applyFill="1" applyBorder="1" applyAlignment="1">
      <alignment horizontal="left" vertical="center" wrapText="1"/>
    </xf>
    <xf numFmtId="0" fontId="38" fillId="6" borderId="60" xfId="0" applyFont="1" applyFill="1" applyBorder="1" applyAlignment="1">
      <alignment horizontal="left" vertical="center" wrapText="1"/>
    </xf>
    <xf numFmtId="164" fontId="37" fillId="6" borderId="1" xfId="0" applyNumberFormat="1" applyFont="1" applyFill="1" applyBorder="1" applyAlignment="1">
      <alignment horizontal="left" vertical="center" wrapText="1"/>
    </xf>
    <xf numFmtId="0" fontId="19" fillId="6" borderId="26" xfId="0" applyFont="1" applyFill="1" applyBorder="1" applyAlignment="1">
      <alignment horizontal="center" vertical="center"/>
    </xf>
    <xf numFmtId="0" fontId="38" fillId="6" borderId="38" xfId="0" applyFont="1" applyFill="1" applyBorder="1" applyAlignment="1">
      <alignment horizontal="center" vertical="center" wrapText="1"/>
    </xf>
    <xf numFmtId="164" fontId="3" fillId="6" borderId="62" xfId="0" applyNumberFormat="1" applyFont="1" applyFill="1" applyBorder="1" applyAlignment="1">
      <alignment horizontal="left" vertical="center" wrapText="1"/>
    </xf>
    <xf numFmtId="0" fontId="3" fillId="7" borderId="30" xfId="0" applyFont="1" applyFill="1" applyBorder="1" applyAlignment="1">
      <alignment vertical="top" wrapText="1"/>
    </xf>
    <xf numFmtId="0" fontId="38" fillId="6" borderId="26" xfId="0" applyFont="1" applyFill="1" applyBorder="1" applyAlignment="1">
      <alignment horizontal="left" vertical="center" wrapText="1"/>
    </xf>
    <xf numFmtId="0" fontId="4" fillId="6" borderId="17" xfId="0" applyFont="1" applyFill="1" applyBorder="1" applyAlignment="1">
      <alignment horizontal="left" vertical="center"/>
    </xf>
    <xf numFmtId="0" fontId="39" fillId="19" borderId="26"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8" fillId="6" borderId="23" xfId="0" applyFont="1" applyFill="1" applyBorder="1" applyAlignment="1">
      <alignment horizontal="left" vertical="center" wrapText="1"/>
    </xf>
    <xf numFmtId="164" fontId="38" fillId="6" borderId="38" xfId="0" applyNumberFormat="1" applyFont="1" applyFill="1" applyBorder="1" applyAlignment="1">
      <alignment horizontal="left" vertical="center" wrapText="1"/>
    </xf>
    <xf numFmtId="164" fontId="37" fillId="6" borderId="5" xfId="0" applyNumberFormat="1" applyFont="1" applyFill="1" applyBorder="1" applyAlignment="1">
      <alignment horizontal="left" vertical="center" wrapText="1"/>
    </xf>
    <xf numFmtId="164" fontId="38" fillId="6" borderId="7" xfId="0" applyNumberFormat="1" applyFont="1" applyFill="1" applyBorder="1" applyAlignment="1">
      <alignment horizontal="left" vertical="center" wrapText="1"/>
    </xf>
    <xf numFmtId="0" fontId="17" fillId="6" borderId="36" xfId="0" applyFont="1" applyFill="1" applyBorder="1" applyAlignment="1">
      <alignment horizontal="left" vertical="center" wrapText="1"/>
    </xf>
    <xf numFmtId="164" fontId="17" fillId="6" borderId="34" xfId="0" applyNumberFormat="1" applyFont="1" applyFill="1" applyBorder="1" applyAlignment="1">
      <alignment horizontal="left" vertical="center" wrapText="1"/>
    </xf>
    <xf numFmtId="164" fontId="17" fillId="6" borderId="36" xfId="0" applyNumberFormat="1" applyFont="1" applyFill="1" applyBorder="1" applyAlignment="1">
      <alignment horizontal="left" vertical="center" wrapText="1"/>
    </xf>
    <xf numFmtId="164" fontId="17" fillId="6" borderId="47" xfId="0" applyNumberFormat="1" applyFont="1" applyFill="1" applyBorder="1" applyAlignment="1">
      <alignment horizontal="left" vertical="center" wrapText="1"/>
    </xf>
    <xf numFmtId="0" fontId="39" fillId="17" borderId="26" xfId="0" applyFont="1" applyFill="1" applyBorder="1" applyAlignment="1">
      <alignment horizontal="center" vertical="center" wrapText="1"/>
    </xf>
    <xf numFmtId="0" fontId="39" fillId="29" borderId="1"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39" fillId="21" borderId="1" xfId="0" applyFont="1" applyFill="1" applyBorder="1" applyAlignment="1">
      <alignment horizontal="center" vertical="center" wrapText="1"/>
    </xf>
    <xf numFmtId="0" fontId="32"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30"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xf>
    <xf numFmtId="0" fontId="36" fillId="0" borderId="0" xfId="0" applyFont="1" applyAlignment="1">
      <alignment horizontal="center"/>
    </xf>
    <xf numFmtId="0" fontId="11" fillId="0" borderId="0" xfId="0" applyFont="1" applyAlignment="1">
      <alignment horizontal="center"/>
    </xf>
    <xf numFmtId="0" fontId="22" fillId="20" borderId="38" xfId="0" applyFont="1" applyFill="1" applyBorder="1" applyAlignment="1">
      <alignment horizontal="center" wrapText="1"/>
    </xf>
    <xf numFmtId="0" fontId="22" fillId="20" borderId="23" xfId="0" applyFont="1" applyFill="1" applyBorder="1" applyAlignment="1">
      <alignment horizontal="center" wrapText="1"/>
    </xf>
    <xf numFmtId="0" fontId="22" fillId="20" borderId="3" xfId="0" applyFont="1" applyFill="1" applyBorder="1" applyAlignment="1">
      <alignment horizontal="center" wrapText="1"/>
    </xf>
    <xf numFmtId="0" fontId="22" fillId="19" borderId="38" xfId="0" applyFont="1" applyFill="1" applyBorder="1" applyAlignment="1">
      <alignment horizontal="center" wrapText="1"/>
    </xf>
    <xf numFmtId="0" fontId="22" fillId="19" borderId="23" xfId="0" applyFont="1" applyFill="1" applyBorder="1" applyAlignment="1">
      <alignment horizontal="center" wrapText="1"/>
    </xf>
    <xf numFmtId="0" fontId="22" fillId="19" borderId="3" xfId="0" applyFont="1" applyFill="1" applyBorder="1" applyAlignment="1">
      <alignment horizontal="center" wrapText="1"/>
    </xf>
    <xf numFmtId="0" fontId="31" fillId="0" borderId="0" xfId="0" applyFont="1" applyBorder="1" applyAlignment="1">
      <alignment horizontal="center" wrapText="1"/>
    </xf>
    <xf numFmtId="0" fontId="1" fillId="0" borderId="0" xfId="0" applyFont="1" applyAlignment="1">
      <alignment horizontal="center" wrapText="1"/>
    </xf>
    <xf numFmtId="0" fontId="19" fillId="0" borderId="1" xfId="0" applyFont="1" applyBorder="1" applyAlignment="1">
      <alignment horizontal="center" wrapText="1"/>
    </xf>
    <xf numFmtId="0" fontId="19" fillId="12" borderId="38" xfId="0" applyFont="1" applyFill="1" applyBorder="1" applyAlignment="1">
      <alignment horizontal="center" wrapText="1"/>
    </xf>
    <xf numFmtId="0" fontId="19" fillId="12" borderId="23" xfId="0" applyFont="1" applyFill="1" applyBorder="1" applyAlignment="1">
      <alignment horizontal="center" wrapText="1"/>
    </xf>
    <xf numFmtId="0" fontId="19" fillId="12" borderId="3" xfId="0" applyFont="1" applyFill="1" applyBorder="1" applyAlignment="1">
      <alignment horizontal="center" wrapText="1"/>
    </xf>
    <xf numFmtId="0" fontId="19" fillId="10" borderId="38" xfId="0" applyFont="1" applyFill="1" applyBorder="1" applyAlignment="1">
      <alignment horizontal="center" wrapText="1"/>
    </xf>
    <xf numFmtId="0" fontId="19" fillId="10" borderId="23" xfId="0" applyFont="1" applyFill="1" applyBorder="1" applyAlignment="1">
      <alignment horizontal="center" wrapText="1"/>
    </xf>
    <xf numFmtId="0" fontId="19" fillId="10" borderId="3" xfId="0" applyFont="1" applyFill="1" applyBorder="1" applyAlignment="1">
      <alignment horizontal="center" wrapText="1"/>
    </xf>
    <xf numFmtId="0" fontId="19" fillId="11" borderId="38" xfId="0" applyFont="1" applyFill="1" applyBorder="1" applyAlignment="1">
      <alignment horizontal="center" wrapText="1"/>
    </xf>
    <xf numFmtId="0" fontId="19" fillId="11" borderId="23" xfId="0" applyFont="1" applyFill="1" applyBorder="1" applyAlignment="1">
      <alignment horizontal="center" wrapText="1"/>
    </xf>
    <xf numFmtId="0" fontId="19" fillId="11" borderId="3" xfId="0" applyFont="1" applyFill="1" applyBorder="1" applyAlignment="1">
      <alignment horizontal="center" wrapText="1"/>
    </xf>
    <xf numFmtId="0" fontId="19" fillId="26" borderId="38" xfId="0" applyFont="1" applyFill="1" applyBorder="1" applyAlignment="1">
      <alignment horizontal="center" wrapText="1"/>
    </xf>
    <xf numFmtId="0" fontId="19" fillId="26" borderId="23" xfId="0" applyFont="1" applyFill="1" applyBorder="1" applyAlignment="1">
      <alignment horizontal="center" wrapText="1"/>
    </xf>
    <xf numFmtId="0" fontId="19" fillId="26" borderId="3" xfId="0" applyFont="1" applyFill="1" applyBorder="1" applyAlignment="1">
      <alignment horizontal="center" wrapText="1"/>
    </xf>
    <xf numFmtId="0" fontId="19" fillId="16" borderId="38" xfId="0" applyFont="1" applyFill="1" applyBorder="1" applyAlignment="1">
      <alignment horizontal="center" wrapText="1"/>
    </xf>
    <xf numFmtId="0" fontId="19" fillId="16" borderId="23" xfId="0" applyFont="1" applyFill="1" applyBorder="1" applyAlignment="1">
      <alignment horizontal="center" wrapText="1"/>
    </xf>
    <xf numFmtId="0" fontId="19" fillId="16" borderId="3" xfId="0" applyFont="1" applyFill="1" applyBorder="1" applyAlignment="1">
      <alignment horizontal="center" wrapText="1"/>
    </xf>
    <xf numFmtId="0" fontId="19" fillId="17" borderId="60" xfId="0" applyFont="1" applyFill="1" applyBorder="1" applyAlignment="1">
      <alignment horizontal="center" wrapText="1"/>
    </xf>
    <xf numFmtId="0" fontId="19" fillId="17" borderId="3" xfId="0" applyFont="1" applyFill="1" applyBorder="1" applyAlignment="1">
      <alignment horizontal="center" wrapText="1"/>
    </xf>
    <xf numFmtId="0" fontId="19" fillId="18" borderId="60" xfId="0" applyFont="1" applyFill="1" applyBorder="1" applyAlignment="1">
      <alignment horizontal="center" wrapText="1"/>
    </xf>
    <xf numFmtId="0" fontId="19" fillId="18" borderId="3" xfId="0" applyFont="1" applyFill="1" applyBorder="1" applyAlignment="1">
      <alignment horizontal="center" wrapText="1"/>
    </xf>
    <xf numFmtId="0" fontId="1" fillId="0" borderId="60" xfId="0" applyFont="1" applyBorder="1" applyAlignment="1">
      <alignment horizontal="center" wrapText="1"/>
    </xf>
    <xf numFmtId="0" fontId="1" fillId="0" borderId="23" xfId="0" applyFont="1" applyBorder="1" applyAlignment="1">
      <alignment horizontal="center" wrapText="1"/>
    </xf>
    <xf numFmtId="0" fontId="1" fillId="0" borderId="3" xfId="0" applyFont="1" applyBorder="1" applyAlignment="1">
      <alignment horizontal="center" wrapText="1"/>
    </xf>
    <xf numFmtId="0" fontId="19" fillId="13" borderId="60" xfId="0" applyFont="1" applyFill="1" applyBorder="1" applyAlignment="1">
      <alignment horizontal="center" wrapText="1"/>
    </xf>
    <xf numFmtId="0" fontId="19" fillId="13" borderId="3" xfId="0" applyFont="1" applyFill="1" applyBorder="1" applyAlignment="1">
      <alignment horizontal="center" wrapText="1"/>
    </xf>
    <xf numFmtId="0" fontId="27" fillId="11" borderId="60" xfId="0" applyFont="1" applyFill="1" applyBorder="1" applyAlignment="1">
      <alignment horizontal="center" wrapText="1"/>
    </xf>
    <xf numFmtId="0" fontId="27" fillId="11" borderId="3" xfId="0" applyFont="1" applyFill="1" applyBorder="1" applyAlignment="1">
      <alignment horizontal="center" wrapText="1"/>
    </xf>
    <xf numFmtId="0" fontId="19" fillId="14" borderId="60" xfId="0" applyFont="1" applyFill="1" applyBorder="1" applyAlignment="1">
      <alignment horizontal="center" wrapText="1"/>
    </xf>
    <xf numFmtId="0" fontId="19" fillId="14" borderId="3" xfId="0" applyFont="1" applyFill="1" applyBorder="1" applyAlignment="1">
      <alignment horizontal="center" wrapText="1"/>
    </xf>
    <xf numFmtId="0" fontId="19" fillId="19" borderId="60" xfId="0" applyFont="1" applyFill="1" applyBorder="1" applyAlignment="1">
      <alignment horizontal="center" wrapText="1"/>
    </xf>
    <xf numFmtId="0" fontId="19" fillId="19" borderId="3" xfId="0" applyFont="1" applyFill="1" applyBorder="1" applyAlignment="1">
      <alignment horizontal="center" wrapText="1"/>
    </xf>
    <xf numFmtId="0" fontId="19" fillId="16" borderId="60" xfId="0" applyFont="1" applyFill="1" applyBorder="1" applyAlignment="1">
      <alignment horizontal="center" wrapText="1"/>
    </xf>
    <xf numFmtId="0" fontId="10" fillId="0" borderId="0" xfId="0" applyFont="1" applyBorder="1" applyAlignment="1">
      <alignment horizontal="center"/>
    </xf>
    <xf numFmtId="0" fontId="15" fillId="6" borderId="0" xfId="0" applyFont="1" applyFill="1" applyBorder="1" applyAlignment="1">
      <alignment horizontal="center"/>
    </xf>
    <xf numFmtId="164" fontId="7" fillId="10" borderId="48" xfId="0" applyNumberFormat="1" applyFont="1" applyFill="1" applyBorder="1" applyAlignment="1">
      <alignment horizontal="center" vertical="center" wrapText="1"/>
    </xf>
    <xf numFmtId="164" fontId="7" fillId="10" borderId="57" xfId="0" applyNumberFormat="1" applyFont="1" applyFill="1" applyBorder="1" applyAlignment="1">
      <alignment horizontal="center" vertical="center" wrapText="1"/>
    </xf>
    <xf numFmtId="164" fontId="7" fillId="10" borderId="50" xfId="0" applyNumberFormat="1" applyFont="1" applyFill="1" applyBorder="1" applyAlignment="1">
      <alignment horizontal="center" vertical="center" wrapText="1"/>
    </xf>
    <xf numFmtId="0" fontId="0" fillId="10" borderId="51" xfId="0" applyFill="1" applyBorder="1" applyAlignment="1">
      <alignment horizontal="center"/>
    </xf>
    <xf numFmtId="0" fontId="0" fillId="10" borderId="49" xfId="0" applyFill="1" applyBorder="1" applyAlignment="1">
      <alignment horizontal="center"/>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30" xfId="0" applyFont="1" applyFill="1" applyBorder="1" applyAlignment="1">
      <alignment horizontal="left" vertical="center" wrapText="1"/>
    </xf>
    <xf numFmtId="164" fontId="2" fillId="2" borderId="15" xfId="0" applyNumberFormat="1" applyFont="1" applyFill="1" applyBorder="1" applyAlignment="1">
      <alignment horizontal="left" vertical="center" wrapText="1"/>
    </xf>
    <xf numFmtId="164" fontId="2" fillId="2" borderId="16" xfId="0" applyNumberFormat="1" applyFont="1" applyFill="1" applyBorder="1" applyAlignment="1">
      <alignment horizontal="left" vertical="center" wrapText="1"/>
    </xf>
    <xf numFmtId="164" fontId="2" fillId="2" borderId="20" xfId="0" applyNumberFormat="1" applyFont="1" applyFill="1" applyBorder="1" applyAlignment="1">
      <alignment horizontal="left" vertical="center" wrapText="1"/>
    </xf>
    <xf numFmtId="164" fontId="2" fillId="2" borderId="21" xfId="0" applyNumberFormat="1" applyFont="1" applyFill="1" applyBorder="1" applyAlignment="1">
      <alignment horizontal="left" vertical="center" wrapText="1"/>
    </xf>
    <xf numFmtId="0" fontId="2" fillId="4" borderId="4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8" fillId="0" borderId="0" xfId="0" applyFont="1" applyBorder="1" applyAlignment="1">
      <alignment horizontal="center"/>
    </xf>
    <xf numFmtId="0" fontId="22" fillId="0" borderId="0" xfId="0" applyFont="1" applyBorder="1" applyAlignment="1">
      <alignment horizont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0" xfId="0" applyFont="1" applyFill="1" applyBorder="1" applyAlignment="1">
      <alignment horizontal="left" vertical="center" wrapText="1"/>
    </xf>
    <xf numFmtId="0" fontId="1" fillId="2" borderId="36" xfId="0" applyFont="1" applyFill="1" applyBorder="1" applyAlignment="1">
      <alignment horizontal="left" vertical="center" wrapText="1"/>
    </xf>
    <xf numFmtId="164" fontId="1" fillId="2" borderId="24" xfId="0" applyNumberFormat="1" applyFont="1" applyFill="1" applyBorder="1" applyAlignment="1">
      <alignment horizontal="left" vertical="center" wrapText="1"/>
    </xf>
    <xf numFmtId="164" fontId="1" fillId="2" borderId="17" xfId="0" applyNumberFormat="1" applyFont="1" applyFill="1" applyBorder="1" applyAlignment="1">
      <alignment horizontal="left" vertical="center" wrapText="1"/>
    </xf>
    <xf numFmtId="164" fontId="2" fillId="2" borderId="27" xfId="0" applyNumberFormat="1" applyFont="1" applyFill="1" applyBorder="1" applyAlignment="1">
      <alignment horizontal="left" vertical="center" wrapText="1"/>
    </xf>
    <xf numFmtId="164" fontId="2" fillId="2" borderId="0" xfId="0" applyNumberFormat="1" applyFont="1" applyFill="1" applyBorder="1" applyAlignment="1">
      <alignment horizontal="left" vertical="center" wrapText="1"/>
    </xf>
    <xf numFmtId="0" fontId="2" fillId="4" borderId="53"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164" fontId="1" fillId="2" borderId="24" xfId="0" applyNumberFormat="1" applyFont="1" applyFill="1" applyBorder="1" applyAlignment="1">
      <alignment horizontal="center" vertical="center" wrapText="1"/>
    </xf>
    <xf numFmtId="164" fontId="1" fillId="2" borderId="17" xfId="0" applyNumberFormat="1" applyFont="1" applyFill="1" applyBorder="1" applyAlignment="1">
      <alignment horizontal="center" vertical="center" wrapText="1"/>
    </xf>
    <xf numFmtId="164" fontId="2" fillId="2" borderId="24"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64" fontId="1" fillId="2" borderId="42" xfId="0" applyNumberFormat="1" applyFont="1" applyFill="1" applyBorder="1" applyAlignment="1">
      <alignment horizontal="center" vertical="center" wrapText="1"/>
    </xf>
    <xf numFmtId="164" fontId="1" fillId="2" borderId="32" xfId="0" applyNumberFormat="1" applyFont="1" applyFill="1" applyBorder="1" applyAlignment="1">
      <alignment horizontal="center" vertical="center" wrapText="1"/>
    </xf>
    <xf numFmtId="164" fontId="1" fillId="10" borderId="53" xfId="0" applyNumberFormat="1" applyFont="1" applyFill="1" applyBorder="1" applyAlignment="1">
      <alignment horizontal="center" vertical="center" wrapText="1"/>
    </xf>
    <xf numFmtId="164" fontId="1" fillId="10" borderId="57" xfId="0" applyNumberFormat="1" applyFont="1" applyFill="1" applyBorder="1" applyAlignment="1">
      <alignment horizontal="center" vertical="center" wrapText="1"/>
    </xf>
    <xf numFmtId="164" fontId="1" fillId="10" borderId="54" xfId="0" applyNumberFormat="1" applyFont="1" applyFill="1" applyBorder="1" applyAlignment="1">
      <alignment horizontal="center" vertical="center" wrapText="1"/>
    </xf>
    <xf numFmtId="0" fontId="23" fillId="0" borderId="0" xfId="0" applyFont="1" applyAlignment="1">
      <alignment horizontal="center"/>
    </xf>
    <xf numFmtId="0" fontId="2" fillId="4" borderId="55" xfId="0" applyFont="1" applyFill="1" applyBorder="1" applyAlignment="1">
      <alignment horizontal="center" vertical="center" wrapText="1"/>
    </xf>
    <xf numFmtId="0" fontId="2" fillId="4" borderId="33" xfId="0" applyFont="1" applyFill="1" applyBorder="1" applyAlignment="1">
      <alignment horizontal="center" vertical="center" wrapText="1"/>
    </xf>
    <xf numFmtId="164" fontId="1" fillId="2" borderId="43" xfId="0" applyNumberFormat="1" applyFont="1" applyFill="1" applyBorder="1" applyAlignment="1">
      <alignment horizontal="center" vertical="center" wrapText="1"/>
    </xf>
    <xf numFmtId="164" fontId="1" fillId="2" borderId="45" xfId="0" applyNumberFormat="1" applyFont="1" applyFill="1" applyBorder="1" applyAlignment="1">
      <alignment horizontal="center" vertical="center" wrapText="1"/>
    </xf>
    <xf numFmtId="0" fontId="1" fillId="2" borderId="21" xfId="0" applyFont="1" applyFill="1" applyBorder="1" applyAlignment="1">
      <alignment horizontal="left" vertical="center" wrapText="1"/>
    </xf>
    <xf numFmtId="164" fontId="1" fillId="2" borderId="15" xfId="0" applyNumberFormat="1" applyFont="1" applyFill="1" applyBorder="1" applyAlignment="1">
      <alignment horizontal="left" vertical="center" wrapText="1"/>
    </xf>
    <xf numFmtId="164" fontId="1" fillId="2" borderId="16" xfId="0" applyNumberFormat="1" applyFont="1" applyFill="1" applyBorder="1" applyAlignment="1">
      <alignment horizontal="left" vertical="center" wrapText="1"/>
    </xf>
    <xf numFmtId="164" fontId="2" fillId="2" borderId="31" xfId="0" applyNumberFormat="1" applyFont="1" applyFill="1" applyBorder="1" applyAlignment="1">
      <alignment horizontal="left" vertical="center" wrapText="1"/>
    </xf>
    <xf numFmtId="164" fontId="2" fillId="2" borderId="30" xfId="0" applyNumberFormat="1" applyFont="1" applyFill="1" applyBorder="1" applyAlignment="1">
      <alignment horizontal="left" vertical="center" wrapText="1"/>
    </xf>
  </cellXfs>
  <cellStyles count="758">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hidden="1"/>
    <cellStyle name="Collegamento ipertestuale" xfId="403"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25" builtinId="8" hidden="1"/>
    <cellStyle name="Collegamento ipertestuale" xfId="427" builtinId="8" hidden="1"/>
    <cellStyle name="Collegamento ipertestuale" xfId="429" builtinId="8" hidden="1"/>
    <cellStyle name="Collegamento ipertestuale" xfId="431" builtinId="8" hidden="1"/>
    <cellStyle name="Collegamento ipertestuale" xfId="433" builtinId="8" hidden="1"/>
    <cellStyle name="Collegamento ipertestuale" xfId="435" builtinId="8" hidden="1"/>
    <cellStyle name="Collegamento ipertestuale" xfId="437" builtinId="8" hidden="1"/>
    <cellStyle name="Collegamento ipertestuale" xfId="439" builtinId="8" hidden="1"/>
    <cellStyle name="Collegamento ipertestuale" xfId="441" builtinId="8" hidden="1"/>
    <cellStyle name="Collegamento ipertestuale" xfId="443" builtinId="8" hidden="1"/>
    <cellStyle name="Collegamento ipertestuale" xfId="445" builtinId="8" hidden="1"/>
    <cellStyle name="Collegamento ipertestuale" xfId="447" builtinId="8" hidden="1"/>
    <cellStyle name="Collegamento ipertestuale" xfId="449" builtinId="8" hidden="1"/>
    <cellStyle name="Collegamento ipertestuale" xfId="451" builtinId="8" hidden="1"/>
    <cellStyle name="Collegamento ipertestuale" xfId="453" builtinId="8" hidden="1"/>
    <cellStyle name="Collegamento ipertestuale" xfId="512" builtinId="8" hidden="1"/>
    <cellStyle name="Collegamento ipertestuale" xfId="514" builtinId="8" hidden="1"/>
    <cellStyle name="Collegamento ipertestuale" xfId="516" builtinId="8" hidden="1"/>
    <cellStyle name="Collegamento ipertestuale" xfId="518" builtinId="8" hidden="1"/>
    <cellStyle name="Collegamento ipertestuale" xfId="520" builtinId="8" hidden="1"/>
    <cellStyle name="Collegamento ipertestuale" xfId="522" builtinId="8" hidden="1"/>
    <cellStyle name="Collegamento ipertestuale" xfId="524" builtinId="8" hidden="1"/>
    <cellStyle name="Collegamento ipertestuale" xfId="526" builtinId="8" hidden="1"/>
    <cellStyle name="Collegamento ipertestuale" xfId="528" builtinId="8" hidden="1"/>
    <cellStyle name="Collegamento ipertestuale" xfId="530" builtinId="8" hidden="1"/>
    <cellStyle name="Collegamento ipertestuale" xfId="532" builtinId="8" hidden="1"/>
    <cellStyle name="Collegamento ipertestuale" xfId="534" builtinId="8" hidden="1"/>
    <cellStyle name="Collegamento ipertestuale" xfId="536" builtinId="8" hidden="1"/>
    <cellStyle name="Collegamento ipertestuale" xfId="538" builtinId="8" hidden="1"/>
    <cellStyle name="Collegamento ipertestuale" xfId="540" builtinId="8" hidden="1"/>
    <cellStyle name="Collegamento ipertestuale" xfId="542" builtinId="8" hidden="1"/>
    <cellStyle name="Collegamento ipertestuale" xfId="544" builtinId="8" hidden="1"/>
    <cellStyle name="Collegamento ipertestuale" xfId="546" builtinId="8" hidden="1"/>
    <cellStyle name="Collegamento ipertestuale" xfId="548" builtinId="8" hidden="1"/>
    <cellStyle name="Collegamento ipertestuale" xfId="550" builtinId="8" hidden="1"/>
    <cellStyle name="Collegamento ipertestuale" xfId="552" builtinId="8" hidden="1"/>
    <cellStyle name="Collegamento ipertestuale" xfId="554" builtinId="8" hidden="1"/>
    <cellStyle name="Collegamento ipertestuale" xfId="556" builtinId="8" hidden="1"/>
    <cellStyle name="Collegamento ipertestuale" xfId="558" builtinId="8" hidden="1"/>
    <cellStyle name="Collegamento ipertestuale" xfId="560" builtinId="8" hidden="1"/>
    <cellStyle name="Collegamento ipertestuale" xfId="562" builtinId="8" hidden="1"/>
    <cellStyle name="Collegamento ipertestuale" xfId="564" builtinId="8" hidden="1"/>
    <cellStyle name="Collegamento ipertestuale" xfId="566" builtinId="8" hidden="1"/>
    <cellStyle name="Collegamento ipertestuale" xfId="568" builtinId="8" hidden="1"/>
    <cellStyle name="Collegamento ipertestuale" xfId="570" builtinId="8" hidden="1"/>
    <cellStyle name="Collegamento ipertestuale" xfId="572" builtinId="8" hidden="1"/>
    <cellStyle name="Collegamento ipertestuale" xfId="574" builtinId="8" hidden="1"/>
    <cellStyle name="Collegamento ipertestuale" xfId="576" builtinId="8" hidden="1"/>
    <cellStyle name="Collegamento ipertestuale" xfId="578" builtinId="8" hidden="1"/>
    <cellStyle name="Collegamento ipertestuale" xfId="580" builtinId="8" hidden="1"/>
    <cellStyle name="Collegamento ipertestuale" xfId="582" builtinId="8" hidden="1"/>
    <cellStyle name="Collegamento ipertestuale" xfId="584" builtinId="8" hidden="1"/>
    <cellStyle name="Collegamento ipertestuale" xfId="586" builtinId="8" hidden="1"/>
    <cellStyle name="Collegamento ipertestuale" xfId="588" builtinId="8" hidden="1"/>
    <cellStyle name="Collegamento ipertestuale" xfId="590" builtinId="8" hidden="1"/>
    <cellStyle name="Collegamento ipertestuale" xfId="592" builtinId="8" hidden="1"/>
    <cellStyle name="Collegamento ipertestuale" xfId="594" builtinId="8" hidden="1"/>
    <cellStyle name="Collegamento ipertestuale" xfId="596" builtinId="8" hidden="1"/>
    <cellStyle name="Collegamento ipertestuale" xfId="598" builtinId="8" hidden="1"/>
    <cellStyle name="Collegamento ipertestuale" xfId="600" builtinId="8" hidden="1"/>
    <cellStyle name="Collegamento ipertestuale" xfId="602" builtinId="8" hidden="1"/>
    <cellStyle name="Collegamento ipertestuale" xfId="604" builtinId="8" hidden="1"/>
    <cellStyle name="Collegamento ipertestuale" xfId="606" builtinId="8" hidden="1"/>
    <cellStyle name="Collegamento ipertestuale" xfId="608" builtinId="8" hidden="1"/>
    <cellStyle name="Collegamento ipertestuale" xfId="610" builtinId="8" hidden="1"/>
    <cellStyle name="Collegamento ipertestuale" xfId="612" builtinId="8" hidden="1"/>
    <cellStyle name="Collegamento ipertestuale" xfId="614" builtinId="8" hidden="1"/>
    <cellStyle name="Collegamento ipertestuale" xfId="616" builtinId="8" hidden="1"/>
    <cellStyle name="Collegamento ipertestuale" xfId="618" builtinId="8" hidden="1"/>
    <cellStyle name="Collegamento ipertestuale" xfId="620" builtinId="8" hidden="1"/>
    <cellStyle name="Collegamento ipertestuale" xfId="622" builtinId="8" hidden="1"/>
    <cellStyle name="Collegamento ipertestuale" xfId="624" builtinId="8" hidden="1"/>
    <cellStyle name="Collegamento ipertestuale" xfId="626" builtinId="8" hidden="1"/>
    <cellStyle name="Collegamento ipertestuale" xfId="628" builtinId="8" hidden="1"/>
    <cellStyle name="Collegamento ipertestuale" xfId="630" builtinId="8" hidden="1"/>
    <cellStyle name="Collegamento ipertestuale" xfId="632" builtinId="8" hidden="1"/>
    <cellStyle name="Collegamento ipertestuale" xfId="634" builtinId="8" hidden="1"/>
    <cellStyle name="Collegamento ipertestuale" xfId="636" builtinId="8" hidden="1"/>
    <cellStyle name="Collegamento ipertestuale" xfId="638" builtinId="8" hidden="1"/>
    <cellStyle name="Collegamento ipertestuale" xfId="640" builtinId="8" hidden="1"/>
    <cellStyle name="Collegamento ipertestuale" xfId="642" builtinId="8" hidden="1"/>
    <cellStyle name="Collegamento ipertestuale" xfId="644" builtinId="8" hidden="1"/>
    <cellStyle name="Collegamento ipertestuale" xfId="646" builtinId="8" hidden="1"/>
    <cellStyle name="Collegamento ipertestuale" xfId="648" builtinId="8" hidden="1"/>
    <cellStyle name="Collegamento ipertestuale" xfId="650" builtinId="8" hidden="1"/>
    <cellStyle name="Collegamento ipertestuale" xfId="652" builtinId="8" hidden="1"/>
    <cellStyle name="Collegamento ipertestuale" xfId="654" builtinId="8" hidden="1"/>
    <cellStyle name="Collegamento ipertestuale" xfId="656" builtinId="8" hidden="1"/>
    <cellStyle name="Collegamento ipertestuale" xfId="658" builtinId="8" hidden="1"/>
    <cellStyle name="Collegamento ipertestuale" xfId="660" builtinId="8" hidden="1"/>
    <cellStyle name="Collegamento ipertestuale" xfId="662" builtinId="8" hidden="1"/>
    <cellStyle name="Collegamento ipertestuale" xfId="664" builtinId="8" hidden="1"/>
    <cellStyle name="Collegamento ipertestuale" xfId="666" builtinId="8" hidden="1"/>
    <cellStyle name="Collegamento ipertestuale" xfId="668" builtinId="8" hidden="1"/>
    <cellStyle name="Collegamento ipertestuale" xfId="670" builtinId="8" hidden="1"/>
    <cellStyle name="Collegamento ipertestuale" xfId="672" builtinId="8" hidden="1"/>
    <cellStyle name="Collegamento ipertestuale" xfId="674" builtinId="8" hidden="1"/>
    <cellStyle name="Collegamento ipertestuale" xfId="676" builtinId="8" hidden="1"/>
    <cellStyle name="Collegamento ipertestuale" xfId="678" builtinId="8" hidden="1"/>
    <cellStyle name="Collegamento ipertestuale" xfId="680" builtinId="8" hidden="1"/>
    <cellStyle name="Collegamento ipertestuale" xfId="682" builtinId="8" hidden="1"/>
    <cellStyle name="Collegamento ipertestuale" xfId="684" builtinId="8" hidden="1"/>
    <cellStyle name="Collegamento ipertestuale" xfId="686" builtinId="8" hidden="1"/>
    <cellStyle name="Collegamento ipertestuale" xfId="688" builtinId="8" hidden="1"/>
    <cellStyle name="Collegamento ipertestuale" xfId="690" builtinId="8" hidden="1"/>
    <cellStyle name="Collegamento ipertestuale" xfId="692" builtinId="8" hidden="1"/>
    <cellStyle name="Collegamento ipertestuale" xfId="694" builtinId="8" hidden="1"/>
    <cellStyle name="Collegamento ipertestuale" xfId="696" builtinId="8" hidden="1"/>
    <cellStyle name="Collegamento ipertestuale" xfId="698" builtinId="8" hidden="1"/>
    <cellStyle name="Collegamento ipertestuale" xfId="700" builtinId="8" hidden="1"/>
    <cellStyle name="Collegamento ipertestuale" xfId="702" builtinId="8" hidden="1"/>
    <cellStyle name="Collegamento ipertestuale" xfId="704" builtinId="8" hidden="1"/>
    <cellStyle name="Collegamento ipertestuale" xfId="706" builtinId="8" hidden="1"/>
    <cellStyle name="Collegamento ipertestuale" xfId="708" builtinId="8" hidden="1"/>
    <cellStyle name="Collegamento ipertestuale" xfId="710" builtinId="8" hidden="1"/>
    <cellStyle name="Collegamento ipertestuale" xfId="712" builtinId="8" hidden="1"/>
    <cellStyle name="Collegamento ipertestuale" xfId="714" builtinId="8" hidden="1"/>
    <cellStyle name="Collegamento ipertestuale" xfId="716" builtinId="8" hidden="1"/>
    <cellStyle name="Collegamento ipertestuale" xfId="718" builtinId="8" hidden="1"/>
    <cellStyle name="Collegamento ipertestuale" xfId="720" builtinId="8" hidden="1"/>
    <cellStyle name="Collegamento ipertestuale" xfId="722" builtinId="8" hidden="1"/>
    <cellStyle name="Collegamento ipertestuale" xfId="724" builtinId="8" hidden="1"/>
    <cellStyle name="Collegamento ipertestuale" xfId="726" builtinId="8" hidden="1"/>
    <cellStyle name="Collegamento ipertestuale" xfId="728" builtinId="8" hidden="1"/>
    <cellStyle name="Collegamento ipertestuale" xfId="730" builtinId="8" hidden="1"/>
    <cellStyle name="Collegamento ipertestuale" xfId="732" builtinId="8" hidden="1"/>
    <cellStyle name="Collegamento ipertestuale" xfId="734" builtinId="8" hidden="1"/>
    <cellStyle name="Collegamento ipertestuale" xfId="736" builtinId="8" hidden="1"/>
    <cellStyle name="Collegamento ipertestuale" xfId="738" builtinId="8" hidden="1"/>
    <cellStyle name="Collegamento ipertestuale" xfId="740" builtinId="8" hidden="1"/>
    <cellStyle name="Collegamento ipertestuale" xfId="742" builtinId="8" hidden="1"/>
    <cellStyle name="Collegamento ipertestuale" xfId="744" builtinId="8" hidden="1"/>
    <cellStyle name="Collegamento ipertestuale" xfId="746" builtinId="8" hidden="1"/>
    <cellStyle name="Collegamento ipertestuale" xfId="748" builtinId="8" hidden="1"/>
    <cellStyle name="Collegamento ipertestuale" xfId="750" builtinId="8" hidden="1"/>
    <cellStyle name="Collegamento ipertestuale" xfId="752" builtinId="8" hidden="1"/>
    <cellStyle name="Collegamento ipertestuale" xfId="754" builtinId="8" hidden="1"/>
    <cellStyle name="Collegamento ipertestuale" xfId="756"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400" builtinId="9" hidden="1"/>
    <cellStyle name="Collegamento ipertestuale visitato" xfId="402" builtinId="9" hidden="1"/>
    <cellStyle name="Collegamento ipertestuale visitato" xfId="404" builtinId="9" hidden="1"/>
    <cellStyle name="Collegamento ipertestuale visitato" xfId="406" builtinId="9" hidden="1"/>
    <cellStyle name="Collegamento ipertestuale visitato" xfId="408" builtinId="9" hidden="1"/>
    <cellStyle name="Collegamento ipertestuale visitato" xfId="410" builtinId="9" hidden="1"/>
    <cellStyle name="Collegamento ipertestuale visitato" xfId="412" builtinId="9" hidden="1"/>
    <cellStyle name="Collegamento ipertestuale visitato" xfId="414" builtinId="9" hidden="1"/>
    <cellStyle name="Collegamento ipertestuale visitato" xfId="416" builtinId="9" hidden="1"/>
    <cellStyle name="Collegamento ipertestuale visitato" xfId="418" builtinId="9" hidden="1"/>
    <cellStyle name="Collegamento ipertestuale visitato" xfId="420" builtinId="9" hidden="1"/>
    <cellStyle name="Collegamento ipertestuale visitato" xfId="422" builtinId="9" hidden="1"/>
    <cellStyle name="Collegamento ipertestuale visitato" xfId="424" builtinId="9" hidden="1"/>
    <cellStyle name="Collegamento ipertestuale visitato" xfId="426" builtinId="9" hidden="1"/>
    <cellStyle name="Collegamento ipertestuale visitato" xfId="428" builtinId="9" hidden="1"/>
    <cellStyle name="Collegamento ipertestuale visitato" xfId="430" builtinId="9" hidden="1"/>
    <cellStyle name="Collegamento ipertestuale visitato" xfId="432" builtinId="9" hidden="1"/>
    <cellStyle name="Collegamento ipertestuale visitato" xfId="434" builtinId="9" hidden="1"/>
    <cellStyle name="Collegamento ipertestuale visitato" xfId="436" builtinId="9" hidden="1"/>
    <cellStyle name="Collegamento ipertestuale visitato" xfId="438" builtinId="9" hidden="1"/>
    <cellStyle name="Collegamento ipertestuale visitato" xfId="440" builtinId="9" hidden="1"/>
    <cellStyle name="Collegamento ipertestuale visitato" xfId="442" builtinId="9" hidden="1"/>
    <cellStyle name="Collegamento ipertestuale visitato" xfId="444" builtinId="9" hidden="1"/>
    <cellStyle name="Collegamento ipertestuale visitato" xfId="446" builtinId="9" hidden="1"/>
    <cellStyle name="Collegamento ipertestuale visitato" xfId="448" builtinId="9" hidden="1"/>
    <cellStyle name="Collegamento ipertestuale visitato" xfId="450" builtinId="9" hidden="1"/>
    <cellStyle name="Collegamento ipertestuale visitato" xfId="452" builtinId="9" hidden="1"/>
    <cellStyle name="Collegamento ipertestuale visitato" xfId="454" builtinId="9" hidden="1"/>
    <cellStyle name="Collegamento ipertestuale visitato" xfId="455" builtinId="9" hidden="1"/>
    <cellStyle name="Collegamento ipertestuale visitato" xfId="456" builtinId="9" hidden="1"/>
    <cellStyle name="Collegamento ipertestuale visitato" xfId="457" builtinId="9" hidden="1"/>
    <cellStyle name="Collegamento ipertestuale visitato" xfId="458" builtinId="9" hidden="1"/>
    <cellStyle name="Collegamento ipertestuale visitato" xfId="459" builtinId="9" hidden="1"/>
    <cellStyle name="Collegamento ipertestuale visitato" xfId="460" builtinId="9" hidden="1"/>
    <cellStyle name="Collegamento ipertestuale visitato" xfId="461" builtinId="9" hidden="1"/>
    <cellStyle name="Collegamento ipertestuale visitato" xfId="462" builtinId="9" hidden="1"/>
    <cellStyle name="Collegamento ipertestuale visitato" xfId="463" builtinId="9" hidden="1"/>
    <cellStyle name="Collegamento ipertestuale visitato" xfId="464" builtinId="9" hidden="1"/>
    <cellStyle name="Collegamento ipertestuale visitato" xfId="465" builtinId="9" hidden="1"/>
    <cellStyle name="Collegamento ipertestuale visitato" xfId="466" builtinId="9" hidden="1"/>
    <cellStyle name="Collegamento ipertestuale visitato" xfId="467" builtinId="9" hidden="1"/>
    <cellStyle name="Collegamento ipertestuale visitato" xfId="468" builtinId="9" hidden="1"/>
    <cellStyle name="Collegamento ipertestuale visitato" xfId="469" builtinId="9" hidden="1"/>
    <cellStyle name="Collegamento ipertestuale visitato" xfId="470" builtinId="9" hidden="1"/>
    <cellStyle name="Collegamento ipertestuale visitato" xfId="471" builtinId="9" hidden="1"/>
    <cellStyle name="Collegamento ipertestuale visitato" xfId="472" builtinId="9" hidden="1"/>
    <cellStyle name="Collegamento ipertestuale visitato" xfId="473" builtinId="9" hidden="1"/>
    <cellStyle name="Collegamento ipertestuale visitato" xfId="474" builtinId="9" hidden="1"/>
    <cellStyle name="Collegamento ipertestuale visitato" xfId="475" builtinId="9" hidden="1"/>
    <cellStyle name="Collegamento ipertestuale visitato" xfId="476" builtinId="9" hidden="1"/>
    <cellStyle name="Collegamento ipertestuale visitato" xfId="477" builtinId="9" hidden="1"/>
    <cellStyle name="Collegamento ipertestuale visitato" xfId="478" builtinId="9" hidden="1"/>
    <cellStyle name="Collegamento ipertestuale visitato" xfId="479" builtinId="9" hidden="1"/>
    <cellStyle name="Collegamento ipertestuale visitato" xfId="480" builtinId="9" hidden="1"/>
    <cellStyle name="Collegamento ipertestuale visitato" xfId="481" builtinId="9" hidden="1"/>
    <cellStyle name="Collegamento ipertestuale visitato" xfId="482" builtinId="9" hidden="1"/>
    <cellStyle name="Collegamento ipertestuale visitato" xfId="483" builtinId="9" hidden="1"/>
    <cellStyle name="Collegamento ipertestuale visitato" xfId="484" builtinId="9" hidden="1"/>
    <cellStyle name="Collegamento ipertestuale visitato" xfId="485" builtinId="9" hidden="1"/>
    <cellStyle name="Collegamento ipertestuale visitato" xfId="486" builtinId="9" hidden="1"/>
    <cellStyle name="Collegamento ipertestuale visitato" xfId="487" builtinId="9" hidden="1"/>
    <cellStyle name="Collegamento ipertestuale visitato" xfId="488" builtinId="9" hidden="1"/>
    <cellStyle name="Collegamento ipertestuale visitato" xfId="489" builtinId="9" hidden="1"/>
    <cellStyle name="Collegamento ipertestuale visitato" xfId="490" builtinId="9" hidden="1"/>
    <cellStyle name="Collegamento ipertestuale visitato" xfId="491" builtinId="9" hidden="1"/>
    <cellStyle name="Collegamento ipertestuale visitato" xfId="492" builtinId="9" hidden="1"/>
    <cellStyle name="Collegamento ipertestuale visitato" xfId="493" builtinId="9" hidden="1"/>
    <cellStyle name="Collegamento ipertestuale visitato" xfId="494" builtinId="9" hidden="1"/>
    <cellStyle name="Collegamento ipertestuale visitato" xfId="495" builtinId="9" hidden="1"/>
    <cellStyle name="Collegamento ipertestuale visitato" xfId="496" builtinId="9" hidden="1"/>
    <cellStyle name="Collegamento ipertestuale visitato" xfId="497" builtinId="9" hidden="1"/>
    <cellStyle name="Collegamento ipertestuale visitato" xfId="498" builtinId="9" hidden="1"/>
    <cellStyle name="Collegamento ipertestuale visitato" xfId="499" builtinId="9" hidden="1"/>
    <cellStyle name="Collegamento ipertestuale visitato" xfId="500" builtinId="9" hidden="1"/>
    <cellStyle name="Collegamento ipertestuale visitato" xfId="501" builtinId="9" hidden="1"/>
    <cellStyle name="Collegamento ipertestuale visitato" xfId="502" builtinId="9" hidden="1"/>
    <cellStyle name="Collegamento ipertestuale visitato" xfId="503" builtinId="9" hidden="1"/>
    <cellStyle name="Collegamento ipertestuale visitato" xfId="504" builtinId="9" hidden="1"/>
    <cellStyle name="Collegamento ipertestuale visitato" xfId="505" builtinId="9" hidden="1"/>
    <cellStyle name="Collegamento ipertestuale visitato" xfId="506" builtinId="9" hidden="1"/>
    <cellStyle name="Collegamento ipertestuale visitato" xfId="507" builtinId="9" hidden="1"/>
    <cellStyle name="Collegamento ipertestuale visitato" xfId="508" builtinId="9" hidden="1"/>
    <cellStyle name="Collegamento ipertestuale visitato" xfId="509" builtinId="9" hidden="1"/>
    <cellStyle name="Collegamento ipertestuale visitato" xfId="510" builtinId="9" hidden="1"/>
    <cellStyle name="Collegamento ipertestuale visitato" xfId="511" builtinId="9" hidden="1"/>
    <cellStyle name="Collegamento ipertestuale visitato" xfId="513" builtinId="9" hidden="1"/>
    <cellStyle name="Collegamento ipertestuale visitato" xfId="515" builtinId="9" hidden="1"/>
    <cellStyle name="Collegamento ipertestuale visitato" xfId="517" builtinId="9" hidden="1"/>
    <cellStyle name="Collegamento ipertestuale visitato" xfId="519" builtinId="9" hidden="1"/>
    <cellStyle name="Collegamento ipertestuale visitato" xfId="521" builtinId="9" hidden="1"/>
    <cellStyle name="Collegamento ipertestuale visitato" xfId="523" builtinId="9" hidden="1"/>
    <cellStyle name="Collegamento ipertestuale visitato" xfId="525" builtinId="9" hidden="1"/>
    <cellStyle name="Collegamento ipertestuale visitato" xfId="527" builtinId="9" hidden="1"/>
    <cellStyle name="Collegamento ipertestuale visitato" xfId="529" builtinId="9" hidden="1"/>
    <cellStyle name="Collegamento ipertestuale visitato" xfId="531" builtinId="9" hidden="1"/>
    <cellStyle name="Collegamento ipertestuale visitato" xfId="533" builtinId="9" hidden="1"/>
    <cellStyle name="Collegamento ipertestuale visitato" xfId="535" builtinId="9" hidden="1"/>
    <cellStyle name="Collegamento ipertestuale visitato" xfId="537" builtinId="9" hidden="1"/>
    <cellStyle name="Collegamento ipertestuale visitato" xfId="539" builtinId="9" hidden="1"/>
    <cellStyle name="Collegamento ipertestuale visitato" xfId="541" builtinId="9" hidden="1"/>
    <cellStyle name="Collegamento ipertestuale visitato" xfId="543" builtinId="9" hidden="1"/>
    <cellStyle name="Collegamento ipertestuale visitato" xfId="545" builtinId="9" hidden="1"/>
    <cellStyle name="Collegamento ipertestuale visitato" xfId="547" builtinId="9" hidden="1"/>
    <cellStyle name="Collegamento ipertestuale visitato" xfId="549" builtinId="9" hidden="1"/>
    <cellStyle name="Collegamento ipertestuale visitato" xfId="551" builtinId="9" hidden="1"/>
    <cellStyle name="Collegamento ipertestuale visitato" xfId="553" builtinId="9" hidden="1"/>
    <cellStyle name="Collegamento ipertestuale visitato" xfId="555" builtinId="9" hidden="1"/>
    <cellStyle name="Collegamento ipertestuale visitato" xfId="557" builtinId="9" hidden="1"/>
    <cellStyle name="Collegamento ipertestuale visitato" xfId="559" builtinId="9" hidden="1"/>
    <cellStyle name="Collegamento ipertestuale visitato" xfId="561" builtinId="9" hidden="1"/>
    <cellStyle name="Collegamento ipertestuale visitato" xfId="563" builtinId="9" hidden="1"/>
    <cellStyle name="Collegamento ipertestuale visitato" xfId="565" builtinId="9" hidden="1"/>
    <cellStyle name="Collegamento ipertestuale visitato" xfId="567" builtinId="9" hidden="1"/>
    <cellStyle name="Collegamento ipertestuale visitato" xfId="569" builtinId="9" hidden="1"/>
    <cellStyle name="Collegamento ipertestuale visitato" xfId="571" builtinId="9" hidden="1"/>
    <cellStyle name="Collegamento ipertestuale visitato" xfId="573" builtinId="9" hidden="1"/>
    <cellStyle name="Collegamento ipertestuale visitato" xfId="575" builtinId="9" hidden="1"/>
    <cellStyle name="Collegamento ipertestuale visitato" xfId="577" builtinId="9" hidden="1"/>
    <cellStyle name="Collegamento ipertestuale visitato" xfId="579" builtinId="9" hidden="1"/>
    <cellStyle name="Collegamento ipertestuale visitato" xfId="581" builtinId="9" hidden="1"/>
    <cellStyle name="Collegamento ipertestuale visitato" xfId="583" builtinId="9" hidden="1"/>
    <cellStyle name="Collegamento ipertestuale visitato" xfId="585" builtinId="9" hidden="1"/>
    <cellStyle name="Collegamento ipertestuale visitato" xfId="587" builtinId="9" hidden="1"/>
    <cellStyle name="Collegamento ipertestuale visitato" xfId="589" builtinId="9" hidden="1"/>
    <cellStyle name="Collegamento ipertestuale visitato" xfId="591" builtinId="9" hidden="1"/>
    <cellStyle name="Collegamento ipertestuale visitato" xfId="593" builtinId="9" hidden="1"/>
    <cellStyle name="Collegamento ipertestuale visitato" xfId="595" builtinId="9" hidden="1"/>
    <cellStyle name="Collegamento ipertestuale visitato" xfId="597" builtinId="9" hidden="1"/>
    <cellStyle name="Collegamento ipertestuale visitato" xfId="599" builtinId="9" hidden="1"/>
    <cellStyle name="Collegamento ipertestuale visitato" xfId="601" builtinId="9" hidden="1"/>
    <cellStyle name="Collegamento ipertestuale visitato" xfId="603" builtinId="9" hidden="1"/>
    <cellStyle name="Collegamento ipertestuale visitato" xfId="605" builtinId="9" hidden="1"/>
    <cellStyle name="Collegamento ipertestuale visitato" xfId="607" builtinId="9" hidden="1"/>
    <cellStyle name="Collegamento ipertestuale visitato" xfId="609" builtinId="9" hidden="1"/>
    <cellStyle name="Collegamento ipertestuale visitato" xfId="611" builtinId="9" hidden="1"/>
    <cellStyle name="Collegamento ipertestuale visitato" xfId="613" builtinId="9" hidden="1"/>
    <cellStyle name="Collegamento ipertestuale visitato" xfId="615" builtinId="9" hidden="1"/>
    <cellStyle name="Collegamento ipertestuale visitato" xfId="617" builtinId="9" hidden="1"/>
    <cellStyle name="Collegamento ipertestuale visitato" xfId="619" builtinId="9" hidden="1"/>
    <cellStyle name="Collegamento ipertestuale visitato" xfId="621" builtinId="9" hidden="1"/>
    <cellStyle name="Collegamento ipertestuale visitato" xfId="623" builtinId="9" hidden="1"/>
    <cellStyle name="Collegamento ipertestuale visitato" xfId="625" builtinId="9" hidden="1"/>
    <cellStyle name="Collegamento ipertestuale visitato" xfId="627" builtinId="9" hidden="1"/>
    <cellStyle name="Collegamento ipertestuale visitato" xfId="629" builtinId="9" hidden="1"/>
    <cellStyle name="Collegamento ipertestuale visitato" xfId="631" builtinId="9" hidden="1"/>
    <cellStyle name="Collegamento ipertestuale visitato" xfId="633" builtinId="9" hidden="1"/>
    <cellStyle name="Collegamento ipertestuale visitato" xfId="635" builtinId="9" hidden="1"/>
    <cellStyle name="Collegamento ipertestuale visitato" xfId="637" builtinId="9" hidden="1"/>
    <cellStyle name="Collegamento ipertestuale visitato" xfId="639" builtinId="9" hidden="1"/>
    <cellStyle name="Collegamento ipertestuale visitato" xfId="641" builtinId="9" hidden="1"/>
    <cellStyle name="Collegamento ipertestuale visitato" xfId="643" builtinId="9" hidden="1"/>
    <cellStyle name="Collegamento ipertestuale visitato" xfId="645" builtinId="9" hidden="1"/>
    <cellStyle name="Collegamento ipertestuale visitato" xfId="647" builtinId="9" hidden="1"/>
    <cellStyle name="Collegamento ipertestuale visitato" xfId="649" builtinId="9" hidden="1"/>
    <cellStyle name="Collegamento ipertestuale visitato" xfId="651" builtinId="9" hidden="1"/>
    <cellStyle name="Collegamento ipertestuale visitato" xfId="653" builtinId="9" hidden="1"/>
    <cellStyle name="Collegamento ipertestuale visitato" xfId="655" builtinId="9" hidden="1"/>
    <cellStyle name="Collegamento ipertestuale visitato" xfId="657" builtinId="9" hidden="1"/>
    <cellStyle name="Collegamento ipertestuale visitato" xfId="659" builtinId="9" hidden="1"/>
    <cellStyle name="Collegamento ipertestuale visitato" xfId="661" builtinId="9" hidden="1"/>
    <cellStyle name="Collegamento ipertestuale visitato" xfId="663" builtinId="9" hidden="1"/>
    <cellStyle name="Collegamento ipertestuale visitato" xfId="665" builtinId="9" hidden="1"/>
    <cellStyle name="Collegamento ipertestuale visitato" xfId="667" builtinId="9" hidden="1"/>
    <cellStyle name="Collegamento ipertestuale visitato" xfId="669" builtinId="9" hidden="1"/>
    <cellStyle name="Collegamento ipertestuale visitato" xfId="671" builtinId="9" hidden="1"/>
    <cellStyle name="Collegamento ipertestuale visitato" xfId="673" builtinId="9" hidden="1"/>
    <cellStyle name="Collegamento ipertestuale visitato" xfId="675" builtinId="9" hidden="1"/>
    <cellStyle name="Collegamento ipertestuale visitato" xfId="677" builtinId="9" hidden="1"/>
    <cellStyle name="Collegamento ipertestuale visitato" xfId="679" builtinId="9" hidden="1"/>
    <cellStyle name="Collegamento ipertestuale visitato" xfId="681" builtinId="9" hidden="1"/>
    <cellStyle name="Collegamento ipertestuale visitato" xfId="683" builtinId="9" hidden="1"/>
    <cellStyle name="Collegamento ipertestuale visitato" xfId="685" builtinId="9" hidden="1"/>
    <cellStyle name="Collegamento ipertestuale visitato" xfId="687" builtinId="9" hidden="1"/>
    <cellStyle name="Collegamento ipertestuale visitato" xfId="689" builtinId="9" hidden="1"/>
    <cellStyle name="Collegamento ipertestuale visitato" xfId="691" builtinId="9" hidden="1"/>
    <cellStyle name="Collegamento ipertestuale visitato" xfId="693" builtinId="9" hidden="1"/>
    <cellStyle name="Collegamento ipertestuale visitato" xfId="695" builtinId="9" hidden="1"/>
    <cellStyle name="Collegamento ipertestuale visitato" xfId="697" builtinId="9" hidden="1"/>
    <cellStyle name="Collegamento ipertestuale visitato" xfId="699" builtinId="9" hidden="1"/>
    <cellStyle name="Collegamento ipertestuale visitato" xfId="701" builtinId="9" hidden="1"/>
    <cellStyle name="Collegamento ipertestuale visitato" xfId="703" builtinId="9" hidden="1"/>
    <cellStyle name="Collegamento ipertestuale visitato" xfId="705" builtinId="9" hidden="1"/>
    <cellStyle name="Collegamento ipertestuale visitato" xfId="707" builtinId="9" hidden="1"/>
    <cellStyle name="Collegamento ipertestuale visitato" xfId="709" builtinId="9" hidden="1"/>
    <cellStyle name="Collegamento ipertestuale visitato" xfId="711" builtinId="9" hidden="1"/>
    <cellStyle name="Collegamento ipertestuale visitato" xfId="713" builtinId="9" hidden="1"/>
    <cellStyle name="Collegamento ipertestuale visitato" xfId="715" builtinId="9" hidden="1"/>
    <cellStyle name="Collegamento ipertestuale visitato" xfId="717" builtinId="9" hidden="1"/>
    <cellStyle name="Collegamento ipertestuale visitato" xfId="719" builtinId="9" hidden="1"/>
    <cellStyle name="Collegamento ipertestuale visitato" xfId="721" builtinId="9" hidden="1"/>
    <cellStyle name="Collegamento ipertestuale visitato" xfId="723" builtinId="9" hidden="1"/>
    <cellStyle name="Collegamento ipertestuale visitato" xfId="725" builtinId="9" hidden="1"/>
    <cellStyle name="Collegamento ipertestuale visitato" xfId="727" builtinId="9" hidden="1"/>
    <cellStyle name="Collegamento ipertestuale visitato" xfId="729" builtinId="9" hidden="1"/>
    <cellStyle name="Collegamento ipertestuale visitato" xfId="731" builtinId="9" hidden="1"/>
    <cellStyle name="Collegamento ipertestuale visitato" xfId="733" builtinId="9" hidden="1"/>
    <cellStyle name="Collegamento ipertestuale visitato" xfId="735" builtinId="9" hidden="1"/>
    <cellStyle name="Collegamento ipertestuale visitato" xfId="737" builtinId="9" hidden="1"/>
    <cellStyle name="Collegamento ipertestuale visitato" xfId="739" builtinId="9" hidden="1"/>
    <cellStyle name="Collegamento ipertestuale visitato" xfId="741" builtinId="9" hidden="1"/>
    <cellStyle name="Collegamento ipertestuale visitato" xfId="743" builtinId="9" hidden="1"/>
    <cellStyle name="Collegamento ipertestuale visitato" xfId="745" builtinId="9" hidden="1"/>
    <cellStyle name="Collegamento ipertestuale visitato" xfId="747" builtinId="9" hidden="1"/>
    <cellStyle name="Collegamento ipertestuale visitato" xfId="749" builtinId="9" hidden="1"/>
    <cellStyle name="Collegamento ipertestuale visitato" xfId="751" builtinId="9" hidden="1"/>
    <cellStyle name="Collegamento ipertestuale visitato" xfId="753" builtinId="9" hidden="1"/>
    <cellStyle name="Collegamento ipertestuale visitato" xfId="755" builtinId="9" hidden="1"/>
    <cellStyle name="Collegamento ipertestuale visitato" xfId="757"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9.3949528158283849E-2"/>
          <c:y val="2.4821942099310903E-2"/>
          <c:w val="0.892866950620399"/>
          <c:h val="0.90280317372605379"/>
        </c:manualLayout>
      </c:layout>
      <c:bar3DChart>
        <c:barDir val="col"/>
        <c:grouping val="clustered"/>
        <c:ser>
          <c:idx val="0"/>
          <c:order val="0"/>
          <c:spPr>
            <a:solidFill>
              <a:schemeClr val="accent2">
                <a:lumMod val="40000"/>
                <a:lumOff val="60000"/>
              </a:schemeClr>
            </a:solidFill>
            <a:ln>
              <a:noFill/>
            </a:ln>
            <a:effectLst/>
            <a:sp3d/>
          </c:spPr>
          <c:dPt>
            <c:idx val="1"/>
            <c:spPr>
              <a:solidFill>
                <a:schemeClr val="accent5">
                  <a:lumMod val="40000"/>
                  <a:lumOff val="60000"/>
                </a:schemeClr>
              </a:solidFill>
              <a:ln>
                <a:noFill/>
              </a:ln>
              <a:effectLst/>
              <a:sp3d/>
            </c:spPr>
          </c:dPt>
          <c:dPt>
            <c:idx val="2"/>
            <c:spPr>
              <a:solidFill>
                <a:schemeClr val="accent3">
                  <a:lumMod val="60000"/>
                  <a:lumOff val="40000"/>
                </a:schemeClr>
              </a:solidFill>
              <a:ln>
                <a:noFill/>
              </a:ln>
              <a:effectLst/>
              <a:sp3d/>
            </c:spPr>
          </c:dPt>
          <c:dPt>
            <c:idx val="3"/>
            <c:spPr>
              <a:solidFill>
                <a:schemeClr val="bg2">
                  <a:lumMod val="75000"/>
                </a:schemeClr>
              </a:solidFill>
              <a:ln>
                <a:noFill/>
              </a:ln>
              <a:effectLst/>
              <a:sp3d/>
            </c:spPr>
          </c:dPt>
          <c:dPt>
            <c:idx val="4"/>
            <c:spPr>
              <a:solidFill>
                <a:schemeClr val="bg2">
                  <a:lumMod val="90000"/>
                </a:schemeClr>
              </a:solidFill>
              <a:ln>
                <a:noFill/>
              </a:ln>
              <a:effectLst/>
              <a:sp3d/>
            </c:spPr>
          </c:dPt>
          <c:dPt>
            <c:idx val="5"/>
            <c:spPr>
              <a:solidFill>
                <a:schemeClr val="accent1">
                  <a:lumMod val="50000"/>
                </a:schemeClr>
              </a:solidFill>
              <a:ln>
                <a:noFill/>
              </a:ln>
              <a:effectLst/>
              <a:sp3d/>
            </c:spPr>
          </c:dPt>
          <c:dPt>
            <c:idx val="6"/>
            <c:spPr>
              <a:solidFill>
                <a:schemeClr val="accent6">
                  <a:lumMod val="75000"/>
                </a:schemeClr>
              </a:solidFill>
              <a:ln>
                <a:noFill/>
              </a:ln>
              <a:effectLst/>
              <a:sp3d/>
            </c:spPr>
          </c:dPt>
          <c:cat>
            <c:multiLvlStrRef>
              <c:f>riepilogo!$A$24:$A$30</c:f>
            </c:multiLvlStrRef>
          </c:cat>
          <c:val>
            <c:numRef>
              <c:f>riepilogo!$D$24:$D$30</c:f>
            </c:numRef>
          </c:val>
        </c:ser>
        <c:shape val="box"/>
        <c:axId val="88668800"/>
        <c:axId val="88478080"/>
        <c:axId val="0"/>
      </c:bar3DChart>
      <c:catAx>
        <c:axId val="88668800"/>
        <c:scaling>
          <c:orientation val="minMax"/>
        </c:scaling>
        <c:axPos val="b"/>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it-IT"/>
          </a:p>
        </c:txPr>
        <c:crossAx val="88478080"/>
        <c:crosses val="autoZero"/>
        <c:auto val="1"/>
        <c:lblAlgn val="ctr"/>
        <c:lblOffset val="100"/>
      </c:catAx>
      <c:valAx>
        <c:axId val="88478080"/>
        <c:scaling>
          <c:orientation val="minMax"/>
        </c:scaling>
        <c:axPos val="l"/>
        <c:majorGridlines>
          <c:spPr>
            <a:ln w="9525" cap="flat" cmpd="sng" algn="ctr">
              <a:solidFill>
                <a:schemeClr val="tx1">
                  <a:lumMod val="15000"/>
                  <a:lumOff val="85000"/>
                </a:schemeClr>
              </a:solidFill>
              <a:round/>
            </a:ln>
            <a:effectLst/>
          </c:spPr>
        </c:majorGridlines>
        <c:numFmt formatCode="&quot;€&quot;\ #,##0.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it-IT"/>
          </a:p>
        </c:txPr>
        <c:crossAx val="88668800"/>
        <c:crosses val="autoZero"/>
        <c:crossBetween val="between"/>
      </c:valAx>
      <c:spPr>
        <a:noFill/>
        <a:ln>
          <a:noFill/>
        </a:ln>
        <a:effectLst/>
      </c:spPr>
    </c:plotArea>
    <c:plotVisOnly val="1"/>
    <c:dispBlanksAs val="gap"/>
  </c:chart>
  <c:spPr>
    <a:solidFill>
      <a:schemeClr val="lt1"/>
    </a:solidFill>
    <a:ln w="25400" cap="flat" cmpd="sng" algn="ctr">
      <a:solidFill>
        <a:schemeClr val="dk1"/>
      </a:solidFill>
      <a:prstDash val="solid"/>
      <a:round/>
    </a:ln>
    <a:effectLst/>
  </c:spPr>
  <c:txPr>
    <a:bodyPr/>
    <a:lstStyle/>
    <a:p>
      <a:pPr>
        <a:defRPr b="0" cap="none" spc="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it-IT"/>
    </a:p>
  </c:txPr>
  <c:printSettings>
    <c:headerFooter/>
    <c:pageMargins b="0.75000000000000022" l="0.70000000000000018" r="0.70000000000000018" t="0.75000000000000022" header="0.3000000000000001" footer="0.30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it-IT"/>
              <a:t>RIEPILOGO</a:t>
            </a:r>
            <a:r>
              <a:rPr lang="it-IT" baseline="0"/>
              <a:t> PER CAPOLUOGO</a:t>
            </a:r>
            <a:endParaRPr lang="it-IT"/>
          </a:p>
        </c:rich>
      </c:tx>
      <c:spPr>
        <a:noFill/>
        <a:ln>
          <a:noFill/>
        </a:ln>
        <a:effectLst/>
      </c:spPr>
    </c:title>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9.3949528158283849E-2"/>
          <c:y val="2.4821942099310903E-2"/>
          <c:w val="0.892866950620399"/>
          <c:h val="0.90280317372605379"/>
        </c:manualLayout>
      </c:layout>
      <c:bar3DChart>
        <c:barDir val="col"/>
        <c:grouping val="clustered"/>
        <c:ser>
          <c:idx val="0"/>
          <c:order val="0"/>
          <c:tx>
            <c:strRef>
              <c:f>riepilogo!$E$24:$E$27</c:f>
              <c:strCache>
                <c:ptCount val="1"/>
                <c:pt idx="0">
                  <c:v>PESCARA L'AQUILA TERAMO CHIETI</c:v>
                </c:pt>
              </c:strCache>
            </c:strRef>
          </c:tx>
          <c:spPr>
            <a:solidFill>
              <a:schemeClr val="accent1"/>
            </a:solidFill>
            <a:ln>
              <a:noFill/>
            </a:ln>
            <a:effectLst/>
            <a:sp3d/>
          </c:spPr>
          <c:dPt>
            <c:idx val="0"/>
            <c:spPr>
              <a:solidFill>
                <a:srgbClr val="C0504D">
                  <a:lumMod val="40000"/>
                  <a:lumOff val="60000"/>
                </a:srgbClr>
              </a:solidFill>
              <a:ln>
                <a:noFill/>
              </a:ln>
              <a:effectLst/>
              <a:sp3d/>
            </c:spPr>
          </c:dPt>
          <c:dPt>
            <c:idx val="1"/>
            <c:spPr>
              <a:solidFill>
                <a:srgbClr val="4F81BD">
                  <a:lumMod val="60000"/>
                  <a:lumOff val="40000"/>
                </a:srgbClr>
              </a:solidFill>
              <a:ln>
                <a:noFill/>
              </a:ln>
              <a:effectLst/>
              <a:sp3d/>
            </c:spPr>
          </c:dPt>
          <c:dPt>
            <c:idx val="2"/>
            <c:spPr>
              <a:solidFill>
                <a:srgbClr val="9BBB59">
                  <a:lumMod val="60000"/>
                  <a:lumOff val="40000"/>
                </a:srgbClr>
              </a:solidFill>
              <a:ln>
                <a:noFill/>
              </a:ln>
              <a:effectLst/>
              <a:sp3d/>
            </c:spPr>
          </c:dPt>
          <c:dPt>
            <c:idx val="3"/>
            <c:spPr>
              <a:solidFill>
                <a:srgbClr val="EEECE1">
                  <a:lumMod val="75000"/>
                </a:srgbClr>
              </a:solidFill>
              <a:ln>
                <a:noFill/>
              </a:ln>
              <a:effectLst/>
              <a:sp3d/>
            </c:spPr>
          </c:dPt>
          <c:cat>
            <c:multiLvlStrRef>
              <c:f>riepilogo!$A$24:$A$27</c:f>
            </c:multiLvlStrRef>
          </c:cat>
          <c:val>
            <c:numRef>
              <c:f>riepilogo!$E$24:$E$27</c:f>
            </c:numRef>
          </c:val>
        </c:ser>
        <c:shape val="box"/>
        <c:axId val="93538944"/>
        <c:axId val="93548928"/>
        <c:axId val="0"/>
      </c:bar3DChart>
      <c:catAx>
        <c:axId val="93538944"/>
        <c:scaling>
          <c:orientation val="minMax"/>
        </c:scaling>
        <c:axPos val="b"/>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it-IT"/>
          </a:p>
        </c:txPr>
        <c:crossAx val="93548928"/>
        <c:crosses val="autoZero"/>
        <c:auto val="1"/>
        <c:lblAlgn val="ctr"/>
        <c:lblOffset val="100"/>
      </c:catAx>
      <c:valAx>
        <c:axId val="93548928"/>
        <c:scaling>
          <c:orientation val="minMax"/>
        </c:scaling>
        <c:axPos val="l"/>
        <c:majorGridlines>
          <c:spPr>
            <a:ln w="9525" cap="flat" cmpd="sng" algn="ctr">
              <a:solidFill>
                <a:schemeClr val="tx1">
                  <a:lumMod val="15000"/>
                  <a:lumOff val="85000"/>
                </a:schemeClr>
              </a:solidFill>
              <a:round/>
            </a:ln>
            <a:effectLst/>
          </c:spPr>
        </c:majorGridlines>
        <c:numFmt formatCode="&quot;€&quot;\ #,##0.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it-IT"/>
          </a:p>
        </c:txPr>
        <c:crossAx val="93538944"/>
        <c:crosses val="autoZero"/>
        <c:crossBetween val="between"/>
      </c:valAx>
      <c:spPr>
        <a:noFill/>
        <a:ln>
          <a:noFill/>
        </a:ln>
        <a:effectLst/>
      </c:spPr>
    </c:plotArea>
    <c:plotVisOnly val="1"/>
    <c:dispBlanksAs val="gap"/>
  </c:chart>
  <c:spPr>
    <a:solidFill>
      <a:schemeClr val="lt1"/>
    </a:solidFill>
    <a:ln w="25400" cap="flat" cmpd="sng" algn="ctr">
      <a:solidFill>
        <a:schemeClr val="dk1"/>
      </a:solidFill>
      <a:prstDash val="solid"/>
      <a:round/>
    </a:ln>
    <a:effectLst/>
  </c:spPr>
  <c:txPr>
    <a:bodyPr/>
    <a:lstStyle/>
    <a:p>
      <a:pPr>
        <a:defRPr b="0" cap="none" spc="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it-IT"/>
    </a:p>
  </c:txPr>
  <c:printSettings>
    <c:headerFooter/>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t>INVESTIMENTI</a:t>
            </a:r>
            <a:r>
              <a:rPr lang="it-IT" b="1" baseline="0"/>
              <a:t> PER PROVINCIA E TERRITORIO</a:t>
            </a:r>
            <a:endParaRPr lang="it-IT" b="1"/>
          </a:p>
        </c:rich>
      </c:tx>
      <c:spPr>
        <a:noFill/>
        <a:ln>
          <a:noFill/>
        </a:ln>
        <a:effectLst/>
      </c:spPr>
    </c:title>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col"/>
        <c:grouping val="clustered"/>
        <c:ser>
          <c:idx val="0"/>
          <c:order val="0"/>
          <c:spPr>
            <a:solidFill>
              <a:schemeClr val="accent1"/>
            </a:solidFill>
            <a:ln>
              <a:noFill/>
            </a:ln>
            <a:effectLst/>
            <a:sp3d/>
          </c:spPr>
          <c:dPt>
            <c:idx val="0"/>
            <c:spPr>
              <a:solidFill>
                <a:schemeClr val="bg2">
                  <a:lumMod val="50000"/>
                </a:schemeClr>
              </a:solidFill>
              <a:ln>
                <a:noFill/>
              </a:ln>
              <a:effectLst/>
              <a:sp3d/>
            </c:spPr>
          </c:dPt>
          <c:dPt>
            <c:idx val="1"/>
            <c:spPr>
              <a:solidFill>
                <a:schemeClr val="tx2">
                  <a:lumMod val="40000"/>
                  <a:lumOff val="60000"/>
                </a:schemeClr>
              </a:solidFill>
              <a:ln>
                <a:noFill/>
              </a:ln>
              <a:effectLst/>
              <a:sp3d/>
            </c:spPr>
          </c:dPt>
          <c:dPt>
            <c:idx val="2"/>
            <c:spPr>
              <a:solidFill>
                <a:schemeClr val="accent2">
                  <a:lumMod val="40000"/>
                  <a:lumOff val="60000"/>
                </a:schemeClr>
              </a:solidFill>
              <a:ln>
                <a:noFill/>
              </a:ln>
              <a:effectLst/>
              <a:sp3d/>
            </c:spPr>
          </c:dPt>
          <c:dPt>
            <c:idx val="3"/>
            <c:spPr>
              <a:solidFill>
                <a:schemeClr val="accent3">
                  <a:lumMod val="60000"/>
                  <a:lumOff val="40000"/>
                </a:schemeClr>
              </a:solidFill>
              <a:ln>
                <a:noFill/>
              </a:ln>
              <a:effectLst/>
              <a:sp3d/>
            </c:spPr>
          </c:dPt>
          <c:dPt>
            <c:idx val="4"/>
            <c:spPr>
              <a:solidFill>
                <a:schemeClr val="accent6">
                  <a:lumMod val="75000"/>
                </a:schemeClr>
              </a:solidFill>
              <a:ln>
                <a:noFill/>
              </a:ln>
              <a:effectLst/>
              <a:sp3d/>
            </c:spPr>
          </c:dPt>
          <c:dPt>
            <c:idx val="5"/>
            <c:spPr>
              <a:solidFill>
                <a:schemeClr val="bg2">
                  <a:lumMod val="90000"/>
                </a:schemeClr>
              </a:solidFill>
              <a:ln>
                <a:noFill/>
              </a:ln>
              <a:effectLst/>
              <a:sp3d/>
            </c:spPr>
          </c:dPt>
          <c:dPt>
            <c:idx val="6"/>
            <c:spPr>
              <a:solidFill>
                <a:schemeClr val="accent1">
                  <a:lumMod val="75000"/>
                </a:schemeClr>
              </a:solidFill>
              <a:ln>
                <a:noFill/>
              </a:ln>
              <a:effectLst/>
              <a:sp3d/>
            </c:spPr>
          </c:dPt>
          <c:cat>
            <c:multiLvlStrRef>
              <c:f>riepilogo!$A$136:$A$142</c:f>
            </c:multiLvlStrRef>
          </c:cat>
          <c:val>
            <c:numRef>
              <c:f>riepilogo!$D$136:$D$142</c:f>
            </c:numRef>
          </c:val>
        </c:ser>
        <c:shape val="box"/>
        <c:axId val="94776320"/>
        <c:axId val="94782208"/>
        <c:axId val="0"/>
      </c:bar3DChart>
      <c:catAx>
        <c:axId val="94776320"/>
        <c:scaling>
          <c:orientation val="minMax"/>
        </c:scaling>
        <c:axPos val="b"/>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4782208"/>
        <c:crosses val="autoZero"/>
        <c:auto val="1"/>
        <c:lblAlgn val="ctr"/>
        <c:lblOffset val="100"/>
      </c:catAx>
      <c:valAx>
        <c:axId val="94782208"/>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4776320"/>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t>INVESTIMENTI</a:t>
            </a:r>
            <a:r>
              <a:rPr lang="it-IT" b="1" baseline="0"/>
              <a:t> PER  CAPOLUOGO</a:t>
            </a:r>
            <a:endParaRPr lang="it-IT" b="1"/>
          </a:p>
        </c:rich>
      </c:tx>
      <c:spPr>
        <a:noFill/>
        <a:ln>
          <a:noFill/>
        </a:ln>
        <a:effectLst/>
      </c:spPr>
    </c:title>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col"/>
        <c:grouping val="clustered"/>
        <c:ser>
          <c:idx val="0"/>
          <c:order val="0"/>
          <c:spPr>
            <a:solidFill>
              <a:schemeClr val="accent1"/>
            </a:solidFill>
            <a:ln>
              <a:noFill/>
            </a:ln>
            <a:effectLst/>
            <a:sp3d/>
          </c:spPr>
          <c:dPt>
            <c:idx val="0"/>
            <c:spPr>
              <a:solidFill>
                <a:schemeClr val="bg2">
                  <a:lumMod val="50000"/>
                </a:schemeClr>
              </a:solidFill>
              <a:ln>
                <a:noFill/>
              </a:ln>
              <a:effectLst/>
              <a:sp3d/>
            </c:spPr>
          </c:dPt>
          <c:dPt>
            <c:idx val="1"/>
            <c:spPr>
              <a:solidFill>
                <a:schemeClr val="tx2">
                  <a:lumMod val="40000"/>
                  <a:lumOff val="60000"/>
                </a:schemeClr>
              </a:solidFill>
              <a:ln>
                <a:noFill/>
              </a:ln>
              <a:effectLst/>
              <a:sp3d/>
            </c:spPr>
          </c:dPt>
          <c:dPt>
            <c:idx val="2"/>
            <c:spPr>
              <a:solidFill>
                <a:schemeClr val="accent2">
                  <a:lumMod val="40000"/>
                  <a:lumOff val="60000"/>
                </a:schemeClr>
              </a:solidFill>
              <a:ln>
                <a:noFill/>
              </a:ln>
              <a:effectLst/>
              <a:sp3d/>
            </c:spPr>
          </c:dPt>
          <c:dPt>
            <c:idx val="3"/>
            <c:spPr>
              <a:solidFill>
                <a:schemeClr val="accent3">
                  <a:lumMod val="60000"/>
                  <a:lumOff val="40000"/>
                </a:schemeClr>
              </a:solidFill>
              <a:ln>
                <a:noFill/>
              </a:ln>
              <a:effectLst/>
              <a:sp3d/>
            </c:spPr>
          </c:dPt>
          <c:cat>
            <c:multiLvlStrRef>
              <c:f>riepilogo!$A$136:$A$139</c:f>
            </c:multiLvlStrRef>
          </c:cat>
          <c:val>
            <c:numRef>
              <c:f>riepilogo!$E$136:$E$139</c:f>
            </c:numRef>
          </c:val>
        </c:ser>
        <c:shape val="box"/>
        <c:axId val="89131264"/>
        <c:axId val="89133056"/>
        <c:axId val="0"/>
      </c:bar3DChart>
      <c:catAx>
        <c:axId val="89131264"/>
        <c:scaling>
          <c:orientation val="minMax"/>
        </c:scaling>
        <c:axPos val="b"/>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9133056"/>
        <c:crosses val="autoZero"/>
        <c:auto val="1"/>
        <c:lblAlgn val="ctr"/>
        <c:lblOffset val="100"/>
      </c:catAx>
      <c:valAx>
        <c:axId val="89133056"/>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9131264"/>
        <c:crosses val="autoZero"/>
        <c:crossBetween val="between"/>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565151</xdr:colOff>
      <xdr:row>2</xdr:row>
      <xdr:rowOff>215900</xdr:rowOff>
    </xdr:from>
    <xdr:to>
      <xdr:col>10</xdr:col>
      <xdr:colOff>434976</xdr:colOff>
      <xdr:row>16</xdr:row>
      <xdr:rowOff>69271</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343526" y="628650"/>
          <a:ext cx="1917700" cy="2806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27383</xdr:rowOff>
    </xdr:from>
    <xdr:to>
      <xdr:col>10</xdr:col>
      <xdr:colOff>404813</xdr:colOff>
      <xdr:row>71</xdr:row>
      <xdr:rowOff>130968</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77</xdr:row>
      <xdr:rowOff>142875</xdr:rowOff>
    </xdr:from>
    <xdr:to>
      <xdr:col>10</xdr:col>
      <xdr:colOff>355599</xdr:colOff>
      <xdr:row>107</xdr:row>
      <xdr:rowOff>55960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143</xdr:row>
      <xdr:rowOff>80961</xdr:rowOff>
    </xdr:from>
    <xdr:to>
      <xdr:col>7</xdr:col>
      <xdr:colOff>968376</xdr:colOff>
      <xdr:row>182</xdr:row>
      <xdr:rowOff>79375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185</xdr:row>
      <xdr:rowOff>174625</xdr:rowOff>
    </xdr:from>
    <xdr:to>
      <xdr:col>7</xdr:col>
      <xdr:colOff>1047750</xdr:colOff>
      <xdr:row>227</xdr:row>
      <xdr:rowOff>79375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3:R36"/>
  <sheetViews>
    <sheetView tabSelected="1" topLeftCell="A19" workbookViewId="0">
      <selection activeCell="A28" sqref="A28:R28"/>
    </sheetView>
  </sheetViews>
  <sheetFormatPr defaultColWidth="8.875" defaultRowHeight="15.75"/>
  <sheetData>
    <row r="3" spans="16:18" ht="21">
      <c r="P3" s="366"/>
      <c r="Q3" s="366"/>
      <c r="R3" s="366"/>
    </row>
    <row r="19" spans="1:18" ht="15.75" customHeight="1">
      <c r="A19" s="372" t="s">
        <v>109</v>
      </c>
      <c r="B19" s="372"/>
      <c r="C19" s="372"/>
      <c r="D19" s="372"/>
      <c r="E19" s="372"/>
      <c r="F19" s="372"/>
      <c r="G19" s="372"/>
      <c r="H19" s="372"/>
      <c r="I19" s="372"/>
      <c r="J19" s="372"/>
      <c r="K19" s="372"/>
      <c r="L19" s="372"/>
      <c r="M19" s="372"/>
      <c r="N19" s="372"/>
      <c r="O19" s="372"/>
      <c r="P19" s="372"/>
      <c r="Q19" s="372"/>
      <c r="R19" s="372"/>
    </row>
    <row r="20" spans="1:18">
      <c r="A20" s="372"/>
      <c r="B20" s="372"/>
      <c r="C20" s="372"/>
      <c r="D20" s="372"/>
      <c r="E20" s="372"/>
      <c r="F20" s="372"/>
      <c r="G20" s="372"/>
      <c r="H20" s="372"/>
      <c r="I20" s="372"/>
      <c r="J20" s="372"/>
      <c r="K20" s="372"/>
      <c r="L20" s="372"/>
      <c r="M20" s="372"/>
      <c r="N20" s="372"/>
      <c r="O20" s="372"/>
      <c r="P20" s="372"/>
      <c r="Q20" s="372"/>
      <c r="R20" s="372"/>
    </row>
    <row r="21" spans="1:18">
      <c r="A21" s="372"/>
      <c r="B21" s="372"/>
      <c r="C21" s="372"/>
      <c r="D21" s="372"/>
      <c r="E21" s="372"/>
      <c r="F21" s="372"/>
      <c r="G21" s="372"/>
      <c r="H21" s="372"/>
      <c r="I21" s="372"/>
      <c r="J21" s="372"/>
      <c r="K21" s="372"/>
      <c r="L21" s="372"/>
      <c r="M21" s="372"/>
      <c r="N21" s="372"/>
      <c r="O21" s="372"/>
      <c r="P21" s="372"/>
      <c r="Q21" s="372"/>
      <c r="R21" s="372"/>
    </row>
    <row r="22" spans="1:18">
      <c r="A22" s="372"/>
      <c r="B22" s="372"/>
      <c r="C22" s="372"/>
      <c r="D22" s="372"/>
      <c r="E22" s="372"/>
      <c r="F22" s="372"/>
      <c r="G22" s="372"/>
      <c r="H22" s="372"/>
      <c r="I22" s="372"/>
      <c r="J22" s="372"/>
      <c r="K22" s="372"/>
      <c r="L22" s="372"/>
      <c r="M22" s="372"/>
      <c r="N22" s="372"/>
      <c r="O22" s="372"/>
      <c r="P22" s="372"/>
      <c r="Q22" s="372"/>
      <c r="R22" s="372"/>
    </row>
    <row r="23" spans="1:18">
      <c r="A23" s="372"/>
      <c r="B23" s="372"/>
      <c r="C23" s="372"/>
      <c r="D23" s="372"/>
      <c r="E23" s="372"/>
      <c r="F23" s="372"/>
      <c r="G23" s="372"/>
      <c r="H23" s="372"/>
      <c r="I23" s="372"/>
      <c r="J23" s="372"/>
      <c r="K23" s="372"/>
      <c r="L23" s="372"/>
      <c r="M23" s="372"/>
      <c r="N23" s="372"/>
      <c r="O23" s="372"/>
      <c r="P23" s="372"/>
      <c r="Q23" s="372"/>
      <c r="R23" s="372"/>
    </row>
    <row r="24" spans="1:18">
      <c r="A24" s="372"/>
      <c r="B24" s="372"/>
      <c r="C24" s="372"/>
      <c r="D24" s="372"/>
      <c r="E24" s="372"/>
      <c r="F24" s="372"/>
      <c r="G24" s="372"/>
      <c r="H24" s="372"/>
      <c r="I24" s="372"/>
      <c r="J24" s="372"/>
      <c r="K24" s="372"/>
      <c r="L24" s="372"/>
      <c r="M24" s="372"/>
      <c r="N24" s="372"/>
      <c r="O24" s="372"/>
      <c r="P24" s="372"/>
      <c r="Q24" s="372"/>
      <c r="R24" s="372"/>
    </row>
    <row r="26" spans="1:18" ht="15.75" customHeight="1">
      <c r="A26" s="371" t="s">
        <v>110</v>
      </c>
      <c r="B26" s="371"/>
      <c r="C26" s="371"/>
      <c r="D26" s="371"/>
      <c r="E26" s="371"/>
      <c r="F26" s="371"/>
      <c r="G26" s="371"/>
      <c r="H26" s="371"/>
      <c r="I26" s="371"/>
      <c r="J26" s="371"/>
      <c r="K26" s="371"/>
      <c r="L26" s="371"/>
      <c r="M26" s="371"/>
      <c r="N26" s="371"/>
      <c r="O26" s="371"/>
      <c r="P26" s="371"/>
      <c r="Q26" s="371"/>
      <c r="R26" s="371"/>
    </row>
    <row r="27" spans="1:18" ht="33" customHeight="1">
      <c r="A27" s="371"/>
      <c r="B27" s="371"/>
      <c r="C27" s="371"/>
      <c r="D27" s="371"/>
      <c r="E27" s="371"/>
      <c r="F27" s="371"/>
      <c r="G27" s="371"/>
      <c r="H27" s="371"/>
      <c r="I27" s="371"/>
      <c r="J27" s="371"/>
      <c r="K27" s="371"/>
      <c r="L27" s="371"/>
      <c r="M27" s="371"/>
      <c r="N27" s="371"/>
      <c r="O27" s="371"/>
      <c r="P27" s="371"/>
      <c r="Q27" s="371"/>
      <c r="R27" s="371"/>
    </row>
    <row r="28" spans="1:18" ht="26.25">
      <c r="A28" s="369" t="s">
        <v>172</v>
      </c>
      <c r="B28" s="370"/>
      <c r="C28" s="370"/>
      <c r="D28" s="370"/>
      <c r="E28" s="370"/>
      <c r="F28" s="370"/>
      <c r="G28" s="370"/>
      <c r="H28" s="370"/>
      <c r="I28" s="370"/>
      <c r="J28" s="370"/>
      <c r="K28" s="370"/>
      <c r="L28" s="370"/>
      <c r="M28" s="370"/>
      <c r="N28" s="370"/>
      <c r="O28" s="370"/>
      <c r="P28" s="370"/>
      <c r="Q28" s="370"/>
      <c r="R28" s="370"/>
    </row>
    <row r="29" spans="1:18" ht="26.25" customHeight="1">
      <c r="A29" s="368" t="s">
        <v>169</v>
      </c>
      <c r="B29" s="368"/>
      <c r="C29" s="368"/>
      <c r="D29" s="368"/>
      <c r="E29" s="368"/>
      <c r="F29" s="368"/>
      <c r="G29" s="368"/>
      <c r="H29" s="368"/>
      <c r="I29" s="368"/>
      <c r="J29" s="368"/>
      <c r="K29" s="368"/>
      <c r="L29" s="368"/>
      <c r="M29" s="368"/>
      <c r="N29" s="368"/>
      <c r="O29" s="368"/>
      <c r="P29" s="368"/>
      <c r="Q29" s="368"/>
      <c r="R29" s="368"/>
    </row>
    <row r="34" spans="1:18" ht="23.25">
      <c r="A34" s="373" t="s">
        <v>111</v>
      </c>
      <c r="B34" s="373"/>
      <c r="C34" s="373"/>
      <c r="D34" s="373"/>
      <c r="E34" s="373"/>
      <c r="F34" s="373"/>
      <c r="G34" s="373"/>
      <c r="H34" s="373"/>
      <c r="I34" s="373"/>
      <c r="J34" s="373"/>
      <c r="K34" s="373"/>
      <c r="L34" s="373"/>
      <c r="M34" s="373"/>
      <c r="N34" s="373"/>
      <c r="O34" s="373"/>
      <c r="P34" s="373"/>
      <c r="Q34" s="373"/>
      <c r="R34" s="373"/>
    </row>
    <row r="36" spans="1:18">
      <c r="A36" s="367" t="s">
        <v>170</v>
      </c>
      <c r="B36" s="367"/>
      <c r="C36" s="367"/>
      <c r="D36" s="367"/>
      <c r="E36" s="367"/>
      <c r="F36" s="367"/>
      <c r="G36" s="367"/>
      <c r="H36" s="367"/>
      <c r="I36" s="367"/>
      <c r="J36" s="367"/>
      <c r="K36" s="367"/>
      <c r="L36" s="367"/>
      <c r="M36" s="367"/>
      <c r="N36" s="367"/>
      <c r="O36" s="367"/>
      <c r="P36" s="367"/>
      <c r="Q36" s="367"/>
      <c r="R36" s="367"/>
    </row>
  </sheetData>
  <mergeCells count="7">
    <mergeCell ref="P3:R3"/>
    <mergeCell ref="A36:R36"/>
    <mergeCell ref="A29:R29"/>
    <mergeCell ref="A28:R28"/>
    <mergeCell ref="A26:R27"/>
    <mergeCell ref="A19:R24"/>
    <mergeCell ref="A34:R34"/>
  </mergeCells>
  <printOptions horizontalCentered="1" verticalCentered="1"/>
  <pageMargins left="0.70866141732283472" right="0.70866141732283472" top="0.74803149606299213" bottom="0.74803149606299213" header="0.31496062992125984" footer="0.31496062992125984"/>
  <pageSetup paperSize="8" orientation="landscape"/>
  <headerFooter>
    <oddFooter>&amp;C&amp;"-,Grassetto"&amp;16&amp;K92D050www.laregionedicelaregionefa.it</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M269"/>
  <sheetViews>
    <sheetView view="pageBreakPreview" zoomScale="60" zoomScaleNormal="60" zoomScalePageLayoutView="60" workbookViewId="0">
      <selection activeCell="H11" sqref="H11"/>
    </sheetView>
  </sheetViews>
  <sheetFormatPr defaultColWidth="8.875" defaultRowHeight="15"/>
  <cols>
    <col min="1" max="1" width="30.625" style="82" customWidth="1"/>
    <col min="2" max="2" width="27" style="82" customWidth="1"/>
    <col min="3" max="3" width="25.375" style="82" customWidth="1"/>
    <col min="4" max="4" width="27.625" style="82" customWidth="1"/>
    <col min="5" max="5" width="24.125" style="82" customWidth="1"/>
    <col min="6" max="6" width="23.875" style="82" customWidth="1"/>
    <col min="7" max="7" width="21.125" style="82" customWidth="1"/>
    <col min="8" max="8" width="15.125" style="82" customWidth="1"/>
    <col min="9" max="9" width="15.625" style="82" customWidth="1"/>
    <col min="10" max="10" width="8.875" style="82"/>
    <col min="11" max="11" width="19.875" style="82" bestFit="1" customWidth="1"/>
    <col min="12" max="16384" width="8.875" style="82"/>
  </cols>
  <sheetData>
    <row r="2" spans="1:13" ht="45">
      <c r="A2" s="380" t="s">
        <v>44</v>
      </c>
      <c r="B2" s="380"/>
      <c r="C2" s="380"/>
      <c r="D2" s="380"/>
      <c r="E2" s="380"/>
      <c r="F2" s="380"/>
      <c r="G2" s="380"/>
      <c r="H2" s="380"/>
      <c r="I2" s="206"/>
      <c r="J2" s="131"/>
      <c r="K2" s="131"/>
      <c r="L2" s="131"/>
      <c r="M2" s="131"/>
    </row>
    <row r="3" spans="1:13" ht="33.75" customHeight="1">
      <c r="A3" s="380"/>
      <c r="B3" s="380"/>
      <c r="C3" s="380"/>
      <c r="D3" s="380"/>
      <c r="E3" s="380"/>
      <c r="F3" s="380"/>
      <c r="G3" s="380"/>
      <c r="H3" s="380"/>
      <c r="I3" s="206"/>
      <c r="J3" s="131"/>
      <c r="K3" s="131"/>
      <c r="L3" s="131"/>
      <c r="M3" s="131"/>
    </row>
    <row r="4" spans="1:13" ht="15.75" thickBot="1">
      <c r="A4" s="83"/>
      <c r="B4" s="83"/>
      <c r="C4" s="83"/>
      <c r="D4" s="84"/>
      <c r="E4" s="83"/>
      <c r="F4" s="83"/>
      <c r="G4" s="83"/>
      <c r="H4" s="83"/>
      <c r="I4" s="83"/>
      <c r="J4" s="83"/>
      <c r="K4" s="83"/>
      <c r="L4" s="83"/>
      <c r="M4" s="83"/>
    </row>
    <row r="5" spans="1:13" ht="57" customHeight="1">
      <c r="C5" s="85" t="s">
        <v>138</v>
      </c>
      <c r="D5" s="86">
        <f>F14</f>
        <v>745522720.99000001</v>
      </c>
      <c r="E5" s="87" t="s">
        <v>65</v>
      </c>
      <c r="F5" s="88">
        <v>753100000</v>
      </c>
      <c r="G5" s="89"/>
      <c r="H5" s="94"/>
    </row>
    <row r="6" spans="1:13" ht="57" customHeight="1" thickBot="1">
      <c r="C6" s="90" t="s">
        <v>139</v>
      </c>
      <c r="D6" s="91">
        <f>G14</f>
        <v>237319228.96000001</v>
      </c>
      <c r="E6" s="92" t="s">
        <v>55</v>
      </c>
      <c r="F6" s="93">
        <v>138500000</v>
      </c>
      <c r="G6" s="89"/>
    </row>
    <row r="7" spans="1:13">
      <c r="D7" s="94"/>
    </row>
    <row r="8" spans="1:13" ht="15.75" thickBot="1">
      <c r="D8" s="94"/>
    </row>
    <row r="9" spans="1:13" ht="57" customHeight="1" thickBot="1">
      <c r="A9" s="247" t="s">
        <v>61</v>
      </c>
      <c r="B9" s="248" t="s">
        <v>136</v>
      </c>
      <c r="C9" s="249" t="s">
        <v>137</v>
      </c>
      <c r="D9" s="225" t="s">
        <v>62</v>
      </c>
      <c r="E9" s="231" t="s">
        <v>55</v>
      </c>
      <c r="F9" s="244" t="s">
        <v>142</v>
      </c>
      <c r="G9" s="245" t="s">
        <v>143</v>
      </c>
      <c r="H9" s="220" t="s">
        <v>60</v>
      </c>
      <c r="I9" s="246" t="s">
        <v>146</v>
      </c>
    </row>
    <row r="10" spans="1:13" ht="57" customHeight="1">
      <c r="A10" s="240" t="s">
        <v>42</v>
      </c>
      <c r="B10" s="175">
        <f>infrastrutture!D39</f>
        <v>609450000</v>
      </c>
      <c r="C10" s="176">
        <f>infrastrutture!G11+infrastrutture!G12+infrastrutture!G13+infrastrutture!G14+infrastrutture!G15+infrastrutture!G16+infrastrutture!G17+infrastrutture!G18+infrastrutture!E19+infrastrutture!E8+infrastrutture!E9+infrastrutture!E10+infrastrutture!G20+infrastrutture!E20+infrastrutture!G21+infrastrutture!G22+infrastrutture!G23+infrastrutture!G24+infrastrutture!G29+infrastrutture!G30+infrastrutture!G31+infrastrutture!G32+infrastrutture!G33+infrastrutture!G34+infrastrutture!G35+infrastrutture!G37+infrastrutture!G38</f>
        <v>168750000</v>
      </c>
      <c r="D10" s="226">
        <f>infrastrutture!F39</f>
        <v>245750000</v>
      </c>
      <c r="E10" s="232">
        <f>infrastrutture!G39</f>
        <v>50550000</v>
      </c>
      <c r="F10" s="241">
        <f t="shared" ref="F10:G13" si="0">B10-D10</f>
        <v>363700000</v>
      </c>
      <c r="G10" s="242">
        <f t="shared" si="0"/>
        <v>118200000</v>
      </c>
      <c r="H10" s="217">
        <f>infrastrutture!D4</f>
        <v>30</v>
      </c>
      <c r="I10" s="243" t="s">
        <v>147</v>
      </c>
      <c r="K10" s="94"/>
    </row>
    <row r="11" spans="1:13" ht="57" customHeight="1">
      <c r="A11" s="95" t="s">
        <v>63</v>
      </c>
      <c r="B11" s="177">
        <f>Ambiente!D27</f>
        <v>477032720.99000001</v>
      </c>
      <c r="C11" s="178">
        <f>Ambiente!G8+Ambiente!E9+Ambiente!G10+Ambiente!G11+Ambiente!E12+Ambiente!G12+Ambiente!G13+Ambiente!E14+Ambiente!E15+Ambiente!G15+Ambiente!E16+Ambiente!G16+Ambiente!G21+Ambiente!G22+Ambiente!G23+Ambiente!G24+Ambiente!G25+Ambiente!G26</f>
        <v>56969228.960000001</v>
      </c>
      <c r="D11" s="227">
        <f>Ambiente!F3</f>
        <v>182410000</v>
      </c>
      <c r="E11" s="233">
        <f>Ambiente!F4</f>
        <v>24850000</v>
      </c>
      <c r="F11" s="236">
        <f t="shared" si="0"/>
        <v>294622720.99000001</v>
      </c>
      <c r="G11" s="237">
        <f t="shared" si="0"/>
        <v>32119228.960000001</v>
      </c>
      <c r="H11" s="218">
        <v>19</v>
      </c>
      <c r="I11" s="223" t="s">
        <v>148</v>
      </c>
    </row>
    <row r="12" spans="1:13" ht="57" customHeight="1">
      <c r="A12" s="95" t="s">
        <v>43</v>
      </c>
      <c r="B12" s="177">
        <f>'sviluppo economico'!D16</f>
        <v>157305000</v>
      </c>
      <c r="C12" s="178">
        <f>'sviluppo economico'!E10+'sviluppo economico'!G10+'sviluppo economico'!E11+'sviluppo economico'!E12+'sviluppo economico'!G12+'sviluppo economico'!E13+'sviluppo economico'!G14+'sviluppo economico'!G15</f>
        <v>68150000</v>
      </c>
      <c r="D12" s="228">
        <f>'sviluppo economico'!F16</f>
        <v>101305000</v>
      </c>
      <c r="E12" s="233">
        <f>'sviluppo economico'!G16</f>
        <v>12150000</v>
      </c>
      <c r="F12" s="236">
        <f t="shared" si="0"/>
        <v>56000000</v>
      </c>
      <c r="G12" s="237">
        <f t="shared" si="0"/>
        <v>56000000</v>
      </c>
      <c r="H12" s="218">
        <f>'sviluppo economico'!D4</f>
        <v>6</v>
      </c>
      <c r="I12" s="221">
        <v>8</v>
      </c>
    </row>
    <row r="13" spans="1:13" ht="57" customHeight="1" thickBot="1">
      <c r="A13" s="171" t="s">
        <v>64</v>
      </c>
      <c r="B13" s="179">
        <f>'turismo e cultura'!D30</f>
        <v>254835000</v>
      </c>
      <c r="C13" s="180">
        <f>'turismo e cultura'!G8+'turismo e cultura'!E8+'turismo e cultura'!E9+'turismo e cultura'!G9+'turismo e cultura'!G10+'turismo e cultura'!E11+'turismo e cultura'!G11+'turismo e cultura'!G12+'turismo e cultura'!E13+'turismo e cultura'!G13+'turismo e cultura'!E14+'turismo e cultura'!G14+'turismo e cultura'!E15+'turismo e cultura'!G15+'turismo e cultura'!G16+'turismo e cultura'!G17+'turismo e cultura'!G18+'turismo e cultura'!G19+'turismo e cultura'!G20+'turismo e cultura'!G21+'turismo e cultura'!G22+'turismo e cultura'!G23+'turismo e cultura'!G24+'turismo e cultura'!G25+'turismo e cultura'!G26+'turismo e cultura'!G27+'turismo e cultura'!G28+'turismo e cultura'!G29</f>
        <v>81950000</v>
      </c>
      <c r="D13" s="229">
        <f>'turismo e cultura'!F30</f>
        <v>223635000</v>
      </c>
      <c r="E13" s="234">
        <f>'turismo e cultura'!G30</f>
        <v>50950000</v>
      </c>
      <c r="F13" s="236">
        <f t="shared" si="0"/>
        <v>31200000</v>
      </c>
      <c r="G13" s="237">
        <f t="shared" si="0"/>
        <v>31000000</v>
      </c>
      <c r="H13" s="219">
        <f>'turismo e cultura'!D4</f>
        <v>22</v>
      </c>
      <c r="I13" s="224" t="s">
        <v>149</v>
      </c>
    </row>
    <row r="14" spans="1:13" ht="57" customHeight="1" thickBot="1">
      <c r="A14" s="172" t="s">
        <v>66</v>
      </c>
      <c r="B14" s="173">
        <f t="shared" ref="B14:H14" si="1">SUM(B10:B13)</f>
        <v>1498622720.99</v>
      </c>
      <c r="C14" s="174">
        <f t="shared" si="1"/>
        <v>375819228.96000004</v>
      </c>
      <c r="D14" s="230">
        <f t="shared" si="1"/>
        <v>753100000</v>
      </c>
      <c r="E14" s="235">
        <f t="shared" si="1"/>
        <v>138500000</v>
      </c>
      <c r="F14" s="238">
        <f t="shared" si="1"/>
        <v>745522720.99000001</v>
      </c>
      <c r="G14" s="239">
        <f t="shared" si="1"/>
        <v>237319228.96000001</v>
      </c>
      <c r="H14" s="220">
        <f t="shared" si="1"/>
        <v>77</v>
      </c>
      <c r="I14" s="222"/>
    </row>
    <row r="16" spans="1:13" ht="143.25" hidden="1" customHeight="1"/>
    <row r="17" spans="1:7" ht="63.75" customHeight="1"/>
    <row r="18" spans="1:7" ht="57" customHeight="1">
      <c r="A18" s="65" t="s">
        <v>67</v>
      </c>
      <c r="B18" s="65"/>
      <c r="C18" s="65"/>
      <c r="D18" s="96">
        <f>F5-D14</f>
        <v>0</v>
      </c>
    </row>
    <row r="19" spans="1:7" ht="57" customHeight="1">
      <c r="A19" s="65" t="s">
        <v>68</v>
      </c>
      <c r="B19" s="65"/>
      <c r="C19" s="65"/>
      <c r="D19" s="97">
        <f>F6-E14</f>
        <v>0</v>
      </c>
    </row>
    <row r="21" spans="1:7" hidden="1"/>
    <row r="22" spans="1:7" ht="15.75" hidden="1" thickBot="1"/>
    <row r="23" spans="1:7" ht="15.75" hidden="1">
      <c r="A23" s="98" t="s">
        <v>97</v>
      </c>
      <c r="B23" s="99"/>
      <c r="C23" s="99"/>
      <c r="D23" s="100" t="s">
        <v>145</v>
      </c>
      <c r="E23" s="101" t="s">
        <v>104</v>
      </c>
      <c r="F23" s="102"/>
      <c r="G23" s="102"/>
    </row>
    <row r="24" spans="1:7" hidden="1">
      <c r="A24" s="383" t="s">
        <v>98</v>
      </c>
      <c r="B24" s="384"/>
      <c r="C24" s="385"/>
      <c r="D24" s="103"/>
      <c r="E24" s="104"/>
      <c r="F24" s="105"/>
      <c r="G24" s="105"/>
    </row>
    <row r="25" spans="1:7" hidden="1">
      <c r="A25" s="386" t="s">
        <v>99</v>
      </c>
      <c r="B25" s="387"/>
      <c r="C25" s="388"/>
      <c r="D25" s="106"/>
      <c r="E25" s="107"/>
      <c r="F25" s="108"/>
      <c r="G25" s="108"/>
    </row>
    <row r="26" spans="1:7" hidden="1">
      <c r="A26" s="389" t="s">
        <v>100</v>
      </c>
      <c r="B26" s="390"/>
      <c r="C26" s="391"/>
      <c r="D26" s="109"/>
      <c r="E26" s="110"/>
      <c r="F26" s="111"/>
      <c r="G26" s="111"/>
    </row>
    <row r="27" spans="1:7" hidden="1">
      <c r="A27" s="392" t="s">
        <v>101</v>
      </c>
      <c r="B27" s="393"/>
      <c r="C27" s="394"/>
      <c r="D27" s="112"/>
      <c r="E27" s="113"/>
      <c r="F27" s="114"/>
      <c r="G27" s="114"/>
    </row>
    <row r="28" spans="1:7" hidden="1">
      <c r="A28" s="395" t="s">
        <v>89</v>
      </c>
      <c r="B28" s="396"/>
      <c r="C28" s="397"/>
      <c r="D28" s="117"/>
      <c r="E28" s="118"/>
      <c r="F28" s="119"/>
      <c r="G28" s="119"/>
    </row>
    <row r="29" spans="1:7" hidden="1">
      <c r="A29" s="374" t="s">
        <v>95</v>
      </c>
      <c r="B29" s="375"/>
      <c r="C29" s="376"/>
      <c r="D29" s="117"/>
      <c r="E29" s="118"/>
      <c r="F29" s="119"/>
      <c r="G29" s="119"/>
    </row>
    <row r="30" spans="1:7" hidden="1">
      <c r="A30" s="377" t="s">
        <v>94</v>
      </c>
      <c r="B30" s="378"/>
      <c r="C30" s="379"/>
      <c r="D30" s="117"/>
      <c r="E30" s="118"/>
      <c r="F30" s="119"/>
      <c r="G30" s="119"/>
    </row>
    <row r="31" spans="1:7" ht="32.25" hidden="1" thickBot="1">
      <c r="A31" s="120" t="s">
        <v>105</v>
      </c>
      <c r="B31" s="121"/>
      <c r="C31" s="121"/>
      <c r="D31" s="122">
        <f>SUM(D24:D30)</f>
        <v>0</v>
      </c>
      <c r="E31" s="123"/>
      <c r="F31" s="124"/>
      <c r="G31" s="124"/>
    </row>
    <row r="32" spans="1:7" hidden="1">
      <c r="D32" s="125"/>
    </row>
    <row r="33" spans="1:9" hidden="1">
      <c r="D33" s="125"/>
    </row>
    <row r="34" spans="1:9" hidden="1">
      <c r="D34" s="125"/>
    </row>
    <row r="35" spans="1:9" ht="15.75" hidden="1" thickBot="1">
      <c r="D35" s="125"/>
    </row>
    <row r="36" spans="1:9" hidden="1">
      <c r="A36" s="85" t="s">
        <v>102</v>
      </c>
      <c r="B36" s="126"/>
      <c r="C36" s="126"/>
      <c r="D36" s="127"/>
      <c r="E36" s="128"/>
      <c r="F36" s="129"/>
      <c r="G36" s="129"/>
    </row>
    <row r="37" spans="1:9" hidden="1">
      <c r="A37" s="115" t="s">
        <v>98</v>
      </c>
      <c r="B37" s="116"/>
      <c r="C37" s="116"/>
      <c r="D37" s="117">
        <v>4375000</v>
      </c>
      <c r="E37" s="130"/>
      <c r="F37" s="131"/>
      <c r="G37" s="131"/>
    </row>
    <row r="38" spans="1:9" hidden="1">
      <c r="A38" s="115" t="s">
        <v>100</v>
      </c>
      <c r="B38" s="116"/>
      <c r="C38" s="116"/>
      <c r="D38" s="117">
        <v>2480000</v>
      </c>
      <c r="E38" s="130"/>
      <c r="F38" s="131"/>
      <c r="G38" s="131"/>
    </row>
    <row r="39" spans="1:9" hidden="1">
      <c r="A39" s="115" t="s">
        <v>103</v>
      </c>
      <c r="B39" s="116"/>
      <c r="C39" s="116"/>
      <c r="D39" s="117">
        <v>2930000</v>
      </c>
      <c r="E39" s="130"/>
      <c r="F39" s="131"/>
      <c r="G39" s="131"/>
    </row>
    <row r="40" spans="1:9" ht="15.75" hidden="1" thickBot="1">
      <c r="A40" s="132" t="s">
        <v>101</v>
      </c>
      <c r="B40" s="133"/>
      <c r="C40" s="133"/>
      <c r="D40" s="134">
        <v>1410000</v>
      </c>
      <c r="E40" s="135"/>
      <c r="F40" s="131"/>
      <c r="G40" s="131"/>
    </row>
    <row r="41" spans="1:9" hidden="1"/>
    <row r="42" spans="1:9" ht="15.75" hidden="1">
      <c r="A42" s="381" t="s">
        <v>106</v>
      </c>
      <c r="B42" s="381"/>
      <c r="C42" s="381"/>
      <c r="D42" s="381"/>
      <c r="E42" s="381"/>
      <c r="F42" s="381"/>
      <c r="G42" s="381"/>
      <c r="H42" s="381"/>
      <c r="I42" s="207"/>
    </row>
    <row r="43" spans="1:9" hidden="1"/>
    <row r="44" spans="1:9" hidden="1"/>
    <row r="45" spans="1:9" hidden="1"/>
    <row r="46" spans="1:9" hidden="1"/>
    <row r="47" spans="1:9" hidden="1"/>
    <row r="48" spans="1: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1:7" hidden="1"/>
    <row r="98" spans="1:7" hidden="1"/>
    <row r="99" spans="1:7" hidden="1"/>
    <row r="100" spans="1:7" hidden="1"/>
    <row r="101" spans="1:7" hidden="1"/>
    <row r="102" spans="1:7" hidden="1"/>
    <row r="103" spans="1:7" hidden="1"/>
    <row r="104" spans="1:7" hidden="1"/>
    <row r="105" spans="1:7" hidden="1"/>
    <row r="106" spans="1:7" hidden="1"/>
    <row r="107" spans="1:7" hidden="1"/>
    <row r="108" spans="1:7" hidden="1"/>
    <row r="109" spans="1:7" hidden="1"/>
    <row r="110" spans="1:7" hidden="1"/>
    <row r="111" spans="1:7" hidden="1"/>
    <row r="112" spans="1:7" hidden="1">
      <c r="A112" s="382" t="s">
        <v>107</v>
      </c>
      <c r="B112" s="382"/>
      <c r="C112" s="382"/>
      <c r="D112" s="382"/>
      <c r="E112" s="382"/>
      <c r="F112" s="83"/>
      <c r="G112" s="83"/>
    </row>
    <row r="113" spans="1:7" ht="15.75" hidden="1">
      <c r="A113" s="402" t="s">
        <v>108</v>
      </c>
      <c r="B113" s="403"/>
      <c r="C113" s="403"/>
      <c r="D113" s="403"/>
      <c r="E113" s="404"/>
      <c r="F113" s="136"/>
      <c r="G113" s="136"/>
    </row>
    <row r="114" spans="1:7" hidden="1">
      <c r="A114" s="137" t="s">
        <v>98</v>
      </c>
      <c r="B114" s="138"/>
      <c r="C114" s="138"/>
      <c r="D114" s="398"/>
      <c r="E114" s="399"/>
      <c r="F114" s="139"/>
      <c r="G114" s="139"/>
    </row>
    <row r="115" spans="1:7" hidden="1">
      <c r="A115" s="137" t="s">
        <v>101</v>
      </c>
      <c r="B115" s="138"/>
      <c r="C115" s="138"/>
      <c r="D115" s="405"/>
      <c r="E115" s="406"/>
      <c r="F115" s="140"/>
      <c r="G115" s="140"/>
    </row>
    <row r="116" spans="1:7" hidden="1">
      <c r="A116" s="137" t="s">
        <v>100</v>
      </c>
      <c r="B116" s="138"/>
      <c r="C116" s="138"/>
      <c r="D116" s="407"/>
      <c r="E116" s="408"/>
      <c r="F116" s="141"/>
      <c r="G116" s="141"/>
    </row>
    <row r="117" spans="1:7" hidden="1">
      <c r="A117" s="137" t="s">
        <v>99</v>
      </c>
      <c r="B117" s="138"/>
      <c r="C117" s="138"/>
      <c r="D117" s="409"/>
      <c r="E117" s="410"/>
      <c r="F117" s="142"/>
      <c r="G117" s="142"/>
    </row>
    <row r="118" spans="1:7" hidden="1">
      <c r="A118" s="137" t="s">
        <v>94</v>
      </c>
      <c r="B118" s="138"/>
      <c r="C118" s="138"/>
      <c r="D118" s="411"/>
      <c r="E118" s="412"/>
      <c r="F118" s="143"/>
      <c r="G118" s="143"/>
    </row>
    <row r="119" spans="1:7" hidden="1">
      <c r="A119" s="137" t="s">
        <v>89</v>
      </c>
      <c r="B119" s="138"/>
      <c r="C119" s="138"/>
      <c r="D119" s="413"/>
      <c r="E119" s="397"/>
      <c r="F119" s="144"/>
      <c r="G119" s="144"/>
    </row>
    <row r="120" spans="1:7" hidden="1">
      <c r="A120" s="137" t="s">
        <v>95</v>
      </c>
      <c r="B120" s="138"/>
      <c r="C120" s="138"/>
      <c r="D120" s="400"/>
      <c r="E120" s="401"/>
      <c r="F120" s="145"/>
      <c r="G120" s="145"/>
    </row>
    <row r="121" spans="1:7" hidden="1"/>
    <row r="122" spans="1:7" hidden="1"/>
    <row r="123" spans="1:7" hidden="1"/>
    <row r="124" spans="1:7" hidden="1"/>
    <row r="125" spans="1:7" hidden="1"/>
    <row r="126" spans="1:7" hidden="1"/>
    <row r="127" spans="1:7" hidden="1"/>
    <row r="128" spans="1:7" hidden="1"/>
    <row r="129" spans="1:7" hidden="1"/>
    <row r="130" spans="1:7" hidden="1"/>
    <row r="131" spans="1:7" hidden="1"/>
    <row r="132" spans="1:7" hidden="1"/>
    <row r="133" spans="1:7" hidden="1"/>
    <row r="134" spans="1:7" hidden="1"/>
    <row r="135" spans="1:7" ht="31.5" hidden="1">
      <c r="A135" s="146" t="s">
        <v>123</v>
      </c>
      <c r="B135" s="146"/>
      <c r="C135" s="146"/>
      <c r="D135" s="147" t="s">
        <v>119</v>
      </c>
      <c r="E135" s="148" t="s">
        <v>122</v>
      </c>
      <c r="F135" s="149"/>
      <c r="G135" s="149"/>
    </row>
    <row r="136" spans="1:7" hidden="1">
      <c r="A136" s="150" t="s">
        <v>101</v>
      </c>
      <c r="B136" s="150"/>
      <c r="C136" s="150"/>
      <c r="D136" s="151"/>
      <c r="E136" s="151"/>
      <c r="F136" s="152"/>
      <c r="G136" s="152"/>
    </row>
    <row r="137" spans="1:7" hidden="1">
      <c r="A137" s="153" t="s">
        <v>99</v>
      </c>
      <c r="B137" s="153"/>
      <c r="C137" s="153"/>
      <c r="D137" s="154"/>
      <c r="E137" s="154"/>
      <c r="F137" s="155"/>
      <c r="G137" s="155"/>
    </row>
    <row r="138" spans="1:7" hidden="1">
      <c r="A138" s="156" t="s">
        <v>98</v>
      </c>
      <c r="B138" s="156"/>
      <c r="C138" s="156"/>
      <c r="D138" s="157"/>
      <c r="E138" s="157"/>
      <c r="F138" s="158"/>
      <c r="G138" s="158"/>
    </row>
    <row r="139" spans="1:7" hidden="1">
      <c r="A139" s="159" t="s">
        <v>100</v>
      </c>
      <c r="B139" s="159"/>
      <c r="C139" s="159"/>
      <c r="D139" s="160"/>
      <c r="E139" s="160"/>
      <c r="F139" s="161"/>
      <c r="G139" s="161"/>
    </row>
    <row r="140" spans="1:7" hidden="1">
      <c r="A140" s="162" t="s">
        <v>94</v>
      </c>
      <c r="B140" s="162"/>
      <c r="C140" s="162"/>
      <c r="D140" s="163"/>
      <c r="E140" s="163"/>
      <c r="F140" s="164"/>
      <c r="G140" s="164"/>
    </row>
    <row r="141" spans="1:7" hidden="1">
      <c r="A141" s="165" t="s">
        <v>120</v>
      </c>
      <c r="B141" s="165"/>
      <c r="C141" s="165"/>
      <c r="D141" s="166"/>
      <c r="E141" s="166"/>
      <c r="F141" s="167"/>
      <c r="G141" s="167"/>
    </row>
    <row r="142" spans="1:7" hidden="1">
      <c r="A142" s="168" t="s">
        <v>121</v>
      </c>
      <c r="B142" s="168"/>
      <c r="C142" s="168"/>
      <c r="D142" s="169"/>
      <c r="E142" s="169"/>
      <c r="F142" s="170"/>
      <c r="G142" s="170"/>
    </row>
    <row r="143" spans="1:7" hidden="1"/>
    <row r="144" spans="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sheetData>
  <mergeCells count="18">
    <mergeCell ref="D114:E114"/>
    <mergeCell ref="D120:E120"/>
    <mergeCell ref="A113:E113"/>
    <mergeCell ref="D115:E115"/>
    <mergeCell ref="D116:E116"/>
    <mergeCell ref="D117:E117"/>
    <mergeCell ref="D118:E118"/>
    <mergeCell ref="D119:E119"/>
    <mergeCell ref="A29:C29"/>
    <mergeCell ref="A30:C30"/>
    <mergeCell ref="A2:H3"/>
    <mergeCell ref="A42:H42"/>
    <mergeCell ref="A112:E112"/>
    <mergeCell ref="A24:C24"/>
    <mergeCell ref="A25:C25"/>
    <mergeCell ref="A26:C26"/>
    <mergeCell ref="A27:C27"/>
    <mergeCell ref="A28:C28"/>
  </mergeCells>
  <phoneticPr fontId="9" type="noConversion"/>
  <printOptions horizontalCentered="1" verticalCentered="1"/>
  <pageMargins left="0.70866141732283472" right="0.70866141732283472" top="0.74803149606299213" bottom="0.74803149606299213" header="0.31496062992125984" footer="0.31496062992125984"/>
  <pageSetup paperSize="8" scale="84" orientation="landscape" r:id="rId1"/>
  <headerFooter>
    <oddHeader>&amp;L&amp;20&amp;K03-019Masterplan Abruzzo - Patto per il Sud - D.G.R. .....................
&amp;R&amp;G</oddHeader>
    <oddFooter>&amp;C&amp;"-,Grassetto"&amp;16&amp;K92D050www.laregionedicelaregionefa.it&amp;"-,Normale"&amp;12&amp;K01+000
Pagina &amp;P di &amp;N</oddFooter>
  </headerFooter>
  <rowBreaks count="1" manualBreakCount="1">
    <brk id="21" max="16383" man="1"/>
  </rowBreaks>
  <colBreaks count="1" manualBreakCount="1">
    <brk id="11" max="1048575" man="1"/>
  </colBreaks>
  <drawing r:id="rId2"/>
  <legacyDrawingHF r:id="rId3"/>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dimension ref="A1:V39"/>
  <sheetViews>
    <sheetView topLeftCell="A4" zoomScale="80" zoomScaleNormal="80" zoomScalePageLayoutView="80" workbookViewId="0">
      <selection activeCell="E19" sqref="E19"/>
    </sheetView>
  </sheetViews>
  <sheetFormatPr defaultColWidth="11" defaultRowHeight="15.75"/>
  <cols>
    <col min="1" max="1" width="22.125" customWidth="1"/>
    <col min="2" max="2" width="14" style="205" customWidth="1"/>
    <col min="3" max="3" width="23.375" customWidth="1"/>
    <col min="4" max="4" width="37.5" style="1" customWidth="1"/>
    <col min="5" max="5" width="30.375" style="1" bestFit="1" customWidth="1"/>
    <col min="6" max="6" width="26.625" bestFit="1" customWidth="1"/>
    <col min="7" max="7" width="16.5" customWidth="1"/>
    <col min="8" max="8" width="16.625" customWidth="1"/>
    <col min="9" max="9" width="4" customWidth="1"/>
  </cols>
  <sheetData>
    <row r="1" spans="1:22">
      <c r="A1" s="414" t="s">
        <v>42</v>
      </c>
      <c r="B1" s="414"/>
      <c r="C1" s="414"/>
      <c r="D1" s="414"/>
      <c r="E1" s="414"/>
      <c r="F1" s="414"/>
      <c r="G1" s="414"/>
      <c r="H1" s="414"/>
      <c r="I1" s="414"/>
      <c r="J1" s="12"/>
    </row>
    <row r="2" spans="1:22" ht="16.5" thickBot="1">
      <c r="A2" s="414"/>
      <c r="B2" s="414"/>
      <c r="C2" s="414"/>
      <c r="D2" s="414"/>
      <c r="E2" s="414"/>
      <c r="F2" s="414"/>
      <c r="G2" s="414"/>
      <c r="H2" s="414"/>
      <c r="I2" s="414"/>
      <c r="J2" s="12"/>
    </row>
    <row r="3" spans="1:22" ht="24" thickBot="1">
      <c r="A3" s="13"/>
      <c r="B3" s="15"/>
      <c r="C3" s="14"/>
      <c r="D3" s="25" t="s">
        <v>69</v>
      </c>
      <c r="E3" s="26" t="s">
        <v>54</v>
      </c>
      <c r="F3" s="27">
        <f>F39</f>
        <v>245750000</v>
      </c>
      <c r="M3" s="10"/>
      <c r="N3" s="10"/>
      <c r="T3" s="10"/>
      <c r="U3" s="10"/>
      <c r="V3" s="10"/>
    </row>
    <row r="4" spans="1:22" ht="23.25">
      <c r="A4" s="10"/>
      <c r="B4" s="15"/>
      <c r="C4" s="10"/>
      <c r="D4" s="25">
        <v>30</v>
      </c>
      <c r="E4" s="26" t="s">
        <v>55</v>
      </c>
      <c r="F4" s="27">
        <f>G39</f>
        <v>50550000</v>
      </c>
      <c r="H4" s="7"/>
      <c r="I4" s="7"/>
      <c r="M4" s="10"/>
      <c r="N4" s="10"/>
      <c r="T4" s="10"/>
      <c r="U4" s="10"/>
      <c r="V4" s="10"/>
    </row>
    <row r="5" spans="1:22" ht="16.5" thickBot="1">
      <c r="A5" s="415"/>
      <c r="B5" s="415"/>
      <c r="C5" s="415"/>
      <c r="D5" s="415"/>
      <c r="E5" s="415"/>
      <c r="F5" s="415"/>
      <c r="G5" s="415"/>
      <c r="H5" s="415"/>
      <c r="I5" s="415"/>
      <c r="M5" s="10"/>
      <c r="N5" s="10"/>
      <c r="T5" s="10"/>
      <c r="U5" s="10"/>
      <c r="V5" s="10"/>
    </row>
    <row r="6" spans="1:22" ht="31.5">
      <c r="A6" s="423" t="s">
        <v>39</v>
      </c>
      <c r="B6" s="433" t="s">
        <v>88</v>
      </c>
      <c r="C6" s="425" t="s">
        <v>0</v>
      </c>
      <c r="D6" s="427" t="s">
        <v>1</v>
      </c>
      <c r="E6" s="429" t="s">
        <v>2</v>
      </c>
      <c r="F6" s="431" t="s">
        <v>52</v>
      </c>
      <c r="G6" s="432"/>
      <c r="H6" s="17" t="s">
        <v>21</v>
      </c>
      <c r="I6" s="421" t="s">
        <v>24</v>
      </c>
    </row>
    <row r="7" spans="1:22" ht="48" thickBot="1">
      <c r="A7" s="424"/>
      <c r="B7" s="434"/>
      <c r="C7" s="426"/>
      <c r="D7" s="428"/>
      <c r="E7" s="430"/>
      <c r="F7" s="16" t="s">
        <v>46</v>
      </c>
      <c r="G7" s="72" t="s">
        <v>47</v>
      </c>
      <c r="H7" s="18" t="s">
        <v>22</v>
      </c>
      <c r="I7" s="422"/>
    </row>
    <row r="8" spans="1:22" ht="57.75" customHeight="1">
      <c r="A8" s="263" t="s">
        <v>40</v>
      </c>
      <c r="B8" s="250" t="s">
        <v>93</v>
      </c>
      <c r="C8" s="74" t="s">
        <v>176</v>
      </c>
      <c r="D8" s="191">
        <v>11000000</v>
      </c>
      <c r="E8" s="191">
        <v>11000000</v>
      </c>
      <c r="F8" s="35">
        <f>infrastrutture!I2928</f>
        <v>0</v>
      </c>
      <c r="G8" s="266"/>
      <c r="H8" s="22" t="s">
        <v>130</v>
      </c>
      <c r="I8" s="75">
        <v>1</v>
      </c>
    </row>
    <row r="9" spans="1:22" ht="69" customHeight="1">
      <c r="A9" s="264"/>
      <c r="B9" s="214" t="s">
        <v>89</v>
      </c>
      <c r="C9" s="67" t="s">
        <v>180</v>
      </c>
      <c r="D9" s="2">
        <v>10000000</v>
      </c>
      <c r="E9" s="3">
        <v>10000000</v>
      </c>
      <c r="F9" s="34"/>
      <c r="G9" s="267"/>
      <c r="H9" s="81" t="s">
        <v>130</v>
      </c>
      <c r="I9" s="5">
        <v>2</v>
      </c>
    </row>
    <row r="10" spans="1:22" ht="55.5" customHeight="1">
      <c r="A10" s="264"/>
      <c r="B10" s="212" t="s">
        <v>90</v>
      </c>
      <c r="C10" s="67" t="s">
        <v>3</v>
      </c>
      <c r="D10" s="2">
        <v>15000000</v>
      </c>
      <c r="E10" s="3">
        <v>15000000</v>
      </c>
      <c r="F10" s="272"/>
      <c r="G10" s="268"/>
      <c r="H10" s="81" t="s">
        <v>130</v>
      </c>
      <c r="I10" s="5">
        <v>3</v>
      </c>
    </row>
    <row r="11" spans="1:22" ht="38.25">
      <c r="A11" s="264"/>
      <c r="B11" s="212" t="s">
        <v>90</v>
      </c>
      <c r="C11" s="67" t="s">
        <v>4</v>
      </c>
      <c r="D11" s="2">
        <v>1700000</v>
      </c>
      <c r="E11" s="3"/>
      <c r="F11" s="271">
        <v>1700000</v>
      </c>
      <c r="G11" s="267">
        <v>1700000</v>
      </c>
      <c r="H11" s="8" t="s">
        <v>23</v>
      </c>
      <c r="I11" s="5">
        <v>4</v>
      </c>
    </row>
    <row r="12" spans="1:22" ht="76.5" customHeight="1">
      <c r="A12" s="264"/>
      <c r="B12" s="212" t="s">
        <v>90</v>
      </c>
      <c r="C12" s="67" t="s">
        <v>5</v>
      </c>
      <c r="D12" s="2">
        <v>5500000</v>
      </c>
      <c r="E12" s="3"/>
      <c r="F12" s="271">
        <v>5500000</v>
      </c>
      <c r="G12" s="267">
        <v>5500000</v>
      </c>
      <c r="H12" s="8" t="s">
        <v>23</v>
      </c>
      <c r="I12" s="5">
        <v>5</v>
      </c>
    </row>
    <row r="13" spans="1:22" ht="76.5">
      <c r="A13" s="264"/>
      <c r="B13" s="211" t="s">
        <v>94</v>
      </c>
      <c r="C13" s="67" t="s">
        <v>6</v>
      </c>
      <c r="D13" s="2">
        <v>21000000</v>
      </c>
      <c r="E13" s="3"/>
      <c r="F13" s="271">
        <v>21000000</v>
      </c>
      <c r="G13" s="268">
        <v>4000000</v>
      </c>
      <c r="H13" s="8" t="s">
        <v>117</v>
      </c>
      <c r="I13" s="5">
        <v>6</v>
      </c>
    </row>
    <row r="14" spans="1:22" ht="25.5">
      <c r="A14" s="264"/>
      <c r="B14" s="213" t="s">
        <v>91</v>
      </c>
      <c r="C14" s="67" t="s">
        <v>7</v>
      </c>
      <c r="D14" s="2">
        <v>15000000</v>
      </c>
      <c r="E14" s="3"/>
      <c r="F14" s="271">
        <v>15000000</v>
      </c>
      <c r="G14" s="267">
        <v>4000000</v>
      </c>
      <c r="H14" s="8" t="s">
        <v>117</v>
      </c>
      <c r="I14" s="5">
        <v>7</v>
      </c>
    </row>
    <row r="15" spans="1:22" ht="51">
      <c r="A15" s="264"/>
      <c r="B15" s="212" t="s">
        <v>90</v>
      </c>
      <c r="C15" s="67" t="s">
        <v>8</v>
      </c>
      <c r="D15" s="6">
        <v>40500000</v>
      </c>
      <c r="E15" s="3"/>
      <c r="F15" s="273">
        <v>40500000</v>
      </c>
      <c r="G15" s="269">
        <v>6900000</v>
      </c>
      <c r="H15" s="8" t="s">
        <v>117</v>
      </c>
      <c r="I15" s="5">
        <v>8</v>
      </c>
    </row>
    <row r="16" spans="1:22" ht="25.5">
      <c r="A16" s="264"/>
      <c r="B16" s="212" t="s">
        <v>90</v>
      </c>
      <c r="C16" s="67" t="s">
        <v>9</v>
      </c>
      <c r="D16" s="2">
        <v>2000000</v>
      </c>
      <c r="E16" s="3"/>
      <c r="F16" s="271">
        <v>2000000</v>
      </c>
      <c r="G16" s="267">
        <v>2000000</v>
      </c>
      <c r="H16" s="8" t="s">
        <v>23</v>
      </c>
      <c r="I16" s="5">
        <v>9</v>
      </c>
    </row>
    <row r="17" spans="1:10" ht="38.25">
      <c r="A17" s="264"/>
      <c r="B17" s="209" t="s">
        <v>92</v>
      </c>
      <c r="C17" s="67" t="s">
        <v>10</v>
      </c>
      <c r="D17" s="6">
        <v>1700000</v>
      </c>
      <c r="E17" s="3"/>
      <c r="F17" s="271">
        <v>1700000</v>
      </c>
      <c r="G17" s="267">
        <v>1700000</v>
      </c>
      <c r="H17" s="8" t="s">
        <v>23</v>
      </c>
      <c r="I17" s="5">
        <v>10</v>
      </c>
    </row>
    <row r="18" spans="1:10" ht="51">
      <c r="A18" s="264"/>
      <c r="B18" s="209" t="s">
        <v>92</v>
      </c>
      <c r="C18" s="67" t="s">
        <v>11</v>
      </c>
      <c r="D18" s="6">
        <v>85000000</v>
      </c>
      <c r="E18" s="9">
        <v>85000000</v>
      </c>
      <c r="F18" s="273">
        <v>85000000</v>
      </c>
      <c r="G18" s="269">
        <v>5000000</v>
      </c>
      <c r="H18" s="8" t="s">
        <v>131</v>
      </c>
      <c r="I18" s="5">
        <v>11</v>
      </c>
    </row>
    <row r="19" spans="1:10" ht="63.75">
      <c r="A19" s="264"/>
      <c r="B19" s="210" t="s">
        <v>93</v>
      </c>
      <c r="C19" s="67" t="s">
        <v>181</v>
      </c>
      <c r="D19" s="2">
        <v>53200000</v>
      </c>
      <c r="E19" s="2">
        <v>53200000</v>
      </c>
      <c r="F19" s="271"/>
      <c r="G19" s="267"/>
      <c r="H19" s="8" t="s">
        <v>23</v>
      </c>
      <c r="I19" s="5">
        <v>12</v>
      </c>
    </row>
    <row r="20" spans="1:10" ht="89.25">
      <c r="A20" s="264"/>
      <c r="B20" s="213" t="s">
        <v>91</v>
      </c>
      <c r="C20" s="67" t="s">
        <v>175</v>
      </c>
      <c r="D20" s="2">
        <v>36000000</v>
      </c>
      <c r="E20" s="3">
        <v>29000000</v>
      </c>
      <c r="F20" s="271">
        <v>7000000</v>
      </c>
      <c r="G20" s="267">
        <v>500000</v>
      </c>
      <c r="H20" s="8" t="s">
        <v>167</v>
      </c>
      <c r="I20" s="5">
        <v>13</v>
      </c>
    </row>
    <row r="21" spans="1:10" ht="63.75">
      <c r="A21" s="264"/>
      <c r="B21" s="209" t="s">
        <v>92</v>
      </c>
      <c r="C21" s="67" t="s">
        <v>12</v>
      </c>
      <c r="D21" s="2">
        <v>8000000</v>
      </c>
      <c r="E21" s="3"/>
      <c r="F21" s="271">
        <v>8000000</v>
      </c>
      <c r="G21" s="267">
        <v>4000000</v>
      </c>
      <c r="H21" s="8" t="s">
        <v>77</v>
      </c>
      <c r="I21" s="5">
        <v>14</v>
      </c>
    </row>
    <row r="22" spans="1:10" ht="126.75" customHeight="1">
      <c r="A22" s="264"/>
      <c r="B22" s="209" t="s">
        <v>92</v>
      </c>
      <c r="C22" s="67" t="s">
        <v>45</v>
      </c>
      <c r="D22" s="2">
        <v>1000000</v>
      </c>
      <c r="E22" s="3"/>
      <c r="F22" s="271">
        <v>1000000</v>
      </c>
      <c r="G22" s="267">
        <v>1000000</v>
      </c>
      <c r="H22" s="8" t="s">
        <v>23</v>
      </c>
      <c r="I22" s="5">
        <v>15</v>
      </c>
    </row>
    <row r="23" spans="1:10" ht="38.25">
      <c r="A23" s="264"/>
      <c r="B23" s="212" t="s">
        <v>90</v>
      </c>
      <c r="C23" s="67" t="s">
        <v>13</v>
      </c>
      <c r="D23" s="2">
        <v>4000000</v>
      </c>
      <c r="E23" s="3"/>
      <c r="F23" s="271">
        <v>4000000</v>
      </c>
      <c r="G23" s="267">
        <v>400000</v>
      </c>
      <c r="H23" s="8" t="s">
        <v>117</v>
      </c>
      <c r="I23" s="5">
        <v>16</v>
      </c>
    </row>
    <row r="24" spans="1:10" ht="62.25" customHeight="1">
      <c r="A24" s="264"/>
      <c r="B24" s="209" t="s">
        <v>92</v>
      </c>
      <c r="C24" s="67" t="s">
        <v>14</v>
      </c>
      <c r="D24" s="2">
        <v>10000000</v>
      </c>
      <c r="E24" s="3"/>
      <c r="F24" s="271">
        <v>10000000</v>
      </c>
      <c r="G24" s="267">
        <v>500000</v>
      </c>
      <c r="H24" s="8" t="s">
        <v>118</v>
      </c>
      <c r="I24" s="5">
        <v>17</v>
      </c>
    </row>
    <row r="25" spans="1:10" ht="63.75">
      <c r="A25" s="264"/>
      <c r="B25" s="212" t="s">
        <v>90</v>
      </c>
      <c r="C25" s="67" t="s">
        <v>56</v>
      </c>
      <c r="D25" s="2">
        <v>9400000</v>
      </c>
      <c r="E25" s="3"/>
      <c r="F25" s="271"/>
      <c r="G25" s="267"/>
      <c r="H25" s="328"/>
      <c r="I25" s="5">
        <v>18</v>
      </c>
    </row>
    <row r="26" spans="1:10" ht="38.25">
      <c r="A26" s="264"/>
      <c r="B26" s="211" t="s">
        <v>94</v>
      </c>
      <c r="C26" s="67" t="s">
        <v>57</v>
      </c>
      <c r="D26" s="2">
        <v>8400000</v>
      </c>
      <c r="E26" s="3"/>
      <c r="F26" s="271"/>
      <c r="G26" s="267"/>
      <c r="H26" s="328"/>
      <c r="I26" s="5">
        <v>19</v>
      </c>
    </row>
    <row r="27" spans="1:10" ht="91.5" customHeight="1">
      <c r="A27" s="264"/>
      <c r="B27" s="212" t="s">
        <v>90</v>
      </c>
      <c r="C27" s="67" t="s">
        <v>173</v>
      </c>
      <c r="D27" s="2">
        <v>190000000</v>
      </c>
      <c r="E27" s="3">
        <v>190000000</v>
      </c>
      <c r="F27" s="271"/>
      <c r="G27" s="267"/>
      <c r="H27" s="8" t="s">
        <v>77</v>
      </c>
      <c r="I27" s="5">
        <v>20</v>
      </c>
    </row>
    <row r="28" spans="1:10" ht="61.5" customHeight="1">
      <c r="A28" s="264"/>
      <c r="B28" s="210" t="s">
        <v>93</v>
      </c>
      <c r="C28" s="67" t="s">
        <v>174</v>
      </c>
      <c r="D28" s="2">
        <v>37700000</v>
      </c>
      <c r="E28" s="3">
        <v>37700000</v>
      </c>
      <c r="F28" s="271"/>
      <c r="G28" s="267"/>
      <c r="H28" s="8" t="s">
        <v>132</v>
      </c>
      <c r="I28" s="5">
        <v>21</v>
      </c>
    </row>
    <row r="29" spans="1:10" ht="204.75" customHeight="1">
      <c r="A29" s="264"/>
      <c r="B29" s="211" t="s">
        <v>94</v>
      </c>
      <c r="C29" s="67" t="s">
        <v>166</v>
      </c>
      <c r="D29" s="2">
        <v>5000000</v>
      </c>
      <c r="E29" s="3"/>
      <c r="F29" s="271">
        <v>5000000</v>
      </c>
      <c r="G29" s="267">
        <v>1000000</v>
      </c>
      <c r="H29" s="8" t="s">
        <v>84</v>
      </c>
      <c r="I29" s="5">
        <v>22</v>
      </c>
    </row>
    <row r="30" spans="1:10" ht="51">
      <c r="A30" s="264"/>
      <c r="B30" s="213" t="s">
        <v>91</v>
      </c>
      <c r="C30" s="67" t="s">
        <v>70</v>
      </c>
      <c r="D30" s="2">
        <v>12000000</v>
      </c>
      <c r="E30" s="3"/>
      <c r="F30" s="271">
        <v>12000000</v>
      </c>
      <c r="G30" s="267">
        <v>5000000</v>
      </c>
      <c r="H30" s="8" t="s">
        <v>77</v>
      </c>
      <c r="I30" s="5">
        <v>23</v>
      </c>
    </row>
    <row r="31" spans="1:10" ht="57.75" customHeight="1">
      <c r="A31" s="264"/>
      <c r="B31" s="212" t="s">
        <v>90</v>
      </c>
      <c r="C31" s="67" t="s">
        <v>15</v>
      </c>
      <c r="D31" s="2">
        <v>10000000</v>
      </c>
      <c r="E31" s="3"/>
      <c r="F31" s="271">
        <v>10000000</v>
      </c>
      <c r="G31" s="267">
        <v>1000000</v>
      </c>
      <c r="H31" s="8" t="s">
        <v>84</v>
      </c>
      <c r="I31" s="274">
        <v>24</v>
      </c>
    </row>
    <row r="32" spans="1:10" ht="75" customHeight="1">
      <c r="A32" s="264"/>
      <c r="B32" s="363" t="s">
        <v>152</v>
      </c>
      <c r="C32" s="295" t="s">
        <v>151</v>
      </c>
      <c r="D32" s="329">
        <v>6000000</v>
      </c>
      <c r="E32" s="330"/>
      <c r="F32" s="331">
        <v>6000000</v>
      </c>
      <c r="G32" s="332">
        <v>1000000</v>
      </c>
      <c r="H32" s="333" t="s">
        <v>150</v>
      </c>
      <c r="I32" s="278">
        <v>25</v>
      </c>
      <c r="J32" s="265"/>
    </row>
    <row r="33" spans="1:10" ht="67.5" customHeight="1">
      <c r="A33" s="264"/>
      <c r="B33" s="364" t="s">
        <v>90</v>
      </c>
      <c r="C33" s="295" t="s">
        <v>153</v>
      </c>
      <c r="D33" s="329">
        <v>4000000</v>
      </c>
      <c r="E33" s="330"/>
      <c r="F33" s="331">
        <v>4000000</v>
      </c>
      <c r="G33" s="332">
        <v>1000000</v>
      </c>
      <c r="H33" s="333" t="s">
        <v>150</v>
      </c>
      <c r="I33" s="278">
        <v>26</v>
      </c>
      <c r="J33" s="265"/>
    </row>
    <row r="34" spans="1:10" ht="57.75" customHeight="1">
      <c r="A34" s="264"/>
      <c r="B34" s="365" t="s">
        <v>93</v>
      </c>
      <c r="C34" s="295" t="s">
        <v>159</v>
      </c>
      <c r="D34" s="334">
        <v>150000</v>
      </c>
      <c r="E34" s="330"/>
      <c r="F34" s="335">
        <v>150000</v>
      </c>
      <c r="G34" s="336">
        <v>150000</v>
      </c>
      <c r="H34" s="333" t="s">
        <v>154</v>
      </c>
      <c r="I34" s="278">
        <v>27</v>
      </c>
      <c r="J34" s="265"/>
    </row>
    <row r="35" spans="1:10" ht="57.75" customHeight="1">
      <c r="A35" s="264"/>
      <c r="B35" s="365" t="s">
        <v>93</v>
      </c>
      <c r="C35" s="295" t="s">
        <v>158</v>
      </c>
      <c r="D35" s="329">
        <v>200000</v>
      </c>
      <c r="E35" s="330"/>
      <c r="F35" s="331">
        <v>200000</v>
      </c>
      <c r="G35" s="332">
        <v>200000</v>
      </c>
      <c r="H35" s="333" t="s">
        <v>154</v>
      </c>
      <c r="I35" s="278">
        <v>28</v>
      </c>
      <c r="J35" s="265"/>
    </row>
    <row r="36" spans="1:10" ht="57.75" hidden="1" customHeight="1" thickBot="1">
      <c r="A36" s="264" t="s">
        <v>157</v>
      </c>
      <c r="B36" s="262" t="s">
        <v>90</v>
      </c>
      <c r="C36" s="295" t="s">
        <v>156</v>
      </c>
      <c r="D36" s="329"/>
      <c r="E36" s="330"/>
      <c r="F36" s="331"/>
      <c r="G36" s="332"/>
      <c r="H36" s="333"/>
      <c r="I36" s="278"/>
      <c r="J36" s="265"/>
    </row>
    <row r="37" spans="1:10" ht="132.75" customHeight="1">
      <c r="A37" s="264"/>
      <c r="B37" s="364" t="s">
        <v>90</v>
      </c>
      <c r="C37" s="295" t="s">
        <v>155</v>
      </c>
      <c r="D37" s="329">
        <v>3500000</v>
      </c>
      <c r="E37" s="330"/>
      <c r="F37" s="331">
        <v>3500000</v>
      </c>
      <c r="G37" s="332">
        <v>3500000</v>
      </c>
      <c r="H37" s="333" t="s">
        <v>154</v>
      </c>
      <c r="I37" s="278">
        <v>29</v>
      </c>
      <c r="J37" s="265"/>
    </row>
    <row r="38" spans="1:10" ht="99.75" customHeight="1" thickBot="1">
      <c r="A38" s="264"/>
      <c r="B38" s="251" t="s">
        <v>91</v>
      </c>
      <c r="C38" s="76" t="s">
        <v>125</v>
      </c>
      <c r="D38" s="301">
        <v>2500000</v>
      </c>
      <c r="E38" s="77"/>
      <c r="F38" s="78">
        <v>2500000</v>
      </c>
      <c r="G38" s="270">
        <v>500000</v>
      </c>
      <c r="H38" s="277" t="s">
        <v>124</v>
      </c>
      <c r="I38" s="275">
        <v>30</v>
      </c>
    </row>
    <row r="39" spans="1:10" ht="16.5" thickBot="1">
      <c r="A39" s="416" t="s">
        <v>41</v>
      </c>
      <c r="B39" s="417"/>
      <c r="C39" s="418"/>
      <c r="D39" s="36">
        <f>SUM(D8:D38)</f>
        <v>609450000</v>
      </c>
      <c r="E39" s="36">
        <f>SUM(E8:E38)</f>
        <v>430900000</v>
      </c>
      <c r="F39" s="37">
        <f>SUM(F8:F38)</f>
        <v>245750000</v>
      </c>
      <c r="G39" s="36">
        <f>SUM(G8:G38)</f>
        <v>50550000</v>
      </c>
      <c r="H39" s="419"/>
      <c r="I39" s="420"/>
    </row>
  </sheetData>
  <mergeCells count="11">
    <mergeCell ref="A1:I2"/>
    <mergeCell ref="A5:I5"/>
    <mergeCell ref="A39:C39"/>
    <mergeCell ref="H39:I39"/>
    <mergeCell ref="I6:I7"/>
    <mergeCell ref="A6:A7"/>
    <mergeCell ref="C6:C7"/>
    <mergeCell ref="D6:D7"/>
    <mergeCell ref="E6:E7"/>
    <mergeCell ref="F6:G6"/>
    <mergeCell ref="B6:B7"/>
  </mergeCells>
  <phoneticPr fontId="9" type="noConversion"/>
  <printOptions horizontalCentered="1" verticalCentered="1"/>
  <pageMargins left="0.70866141732283472" right="0.70866141732283472" top="1.5354330708661419" bottom="0.74803149606299213" header="0.19685039370078741" footer="0.31496062992125984"/>
  <pageSetup paperSize="8" scale="90" orientation="landscape"/>
  <headerFooter>
    <oddHeader xml:space="preserve">&amp;L&amp;20&amp;K03-018Masterplan Abruzzo - Patto per il Sud - D.G.R. ..........................
&amp;R&amp;G
</oddHeader>
    <oddFooter>&amp;C&amp;"-,Grassetto"&amp;16&amp;K92D050www.laregionedicelaregionefa.it&amp;"-,Normale"&amp;12&amp;K01+000
Pagina &amp;P di &amp;N - Presidenza della Giunta Regionale</oddFooter>
  </headerFooter>
  <legacyDrawingHF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dimension ref="A1:K27"/>
  <sheetViews>
    <sheetView topLeftCell="A13" zoomScale="80" zoomScaleNormal="80" zoomScalePageLayoutView="80" workbookViewId="0">
      <selection activeCell="C21" sqref="C21:C22"/>
    </sheetView>
  </sheetViews>
  <sheetFormatPr defaultColWidth="11" defaultRowHeight="15"/>
  <cols>
    <col min="1" max="1" width="15" style="38" customWidth="1"/>
    <col min="2" max="2" width="13.5" style="38" customWidth="1"/>
    <col min="3" max="3" width="36.625" style="38" customWidth="1"/>
    <col min="4" max="4" width="30.5" style="48" customWidth="1"/>
    <col min="5" max="5" width="24.625" style="48" bestFit="1" customWidth="1"/>
    <col min="6" max="6" width="27.875" style="48" customWidth="1"/>
    <col min="7" max="7" width="18" style="48" bestFit="1" customWidth="1"/>
    <col min="8" max="8" width="16.625" style="38" bestFit="1" customWidth="1"/>
    <col min="9" max="9" width="6.625" style="38" customWidth="1"/>
    <col min="10" max="10" width="17" style="38" hidden="1" customWidth="1"/>
    <col min="11" max="12" width="0" style="38" hidden="1" customWidth="1"/>
    <col min="13" max="16384" width="11" style="38"/>
  </cols>
  <sheetData>
    <row r="1" spans="1:11">
      <c r="A1" s="438" t="s">
        <v>80</v>
      </c>
      <c r="B1" s="438"/>
      <c r="C1" s="438"/>
      <c r="D1" s="438"/>
      <c r="E1" s="438"/>
      <c r="F1" s="438"/>
      <c r="G1" s="438"/>
      <c r="H1" s="438"/>
      <c r="I1" s="438"/>
    </row>
    <row r="2" spans="1:11" ht="15.75" thickBot="1">
      <c r="A2" s="438"/>
      <c r="B2" s="438"/>
      <c r="C2" s="438"/>
      <c r="D2" s="438"/>
      <c r="E2" s="438"/>
      <c r="F2" s="438"/>
      <c r="G2" s="438"/>
      <c r="H2" s="438"/>
      <c r="I2" s="438"/>
    </row>
    <row r="3" spans="1:11" ht="23.25">
      <c r="A3" s="39"/>
      <c r="B3" s="39"/>
      <c r="C3" s="40"/>
      <c r="D3" s="41" t="s">
        <v>69</v>
      </c>
      <c r="E3" s="42" t="s">
        <v>54</v>
      </c>
      <c r="F3" s="43">
        <f>F27</f>
        <v>182410000</v>
      </c>
      <c r="G3" s="38"/>
    </row>
    <row r="4" spans="1:11" ht="24" thickBot="1">
      <c r="A4" s="71"/>
      <c r="B4" s="71"/>
      <c r="C4" s="71"/>
      <c r="D4" s="45">
        <v>18</v>
      </c>
      <c r="E4" s="46" t="s">
        <v>55</v>
      </c>
      <c r="F4" s="47">
        <f>G27</f>
        <v>24850000</v>
      </c>
      <c r="G4" s="38"/>
      <c r="H4" s="71"/>
      <c r="I4" s="71"/>
    </row>
    <row r="5" spans="1:11" ht="15.75" thickBot="1">
      <c r="A5" s="439"/>
      <c r="B5" s="439"/>
      <c r="C5" s="439"/>
      <c r="D5" s="439"/>
      <c r="E5" s="439"/>
      <c r="F5" s="439"/>
      <c r="G5" s="439"/>
      <c r="H5" s="439"/>
      <c r="I5" s="439"/>
    </row>
    <row r="6" spans="1:11" ht="32.25" thickBot="1">
      <c r="A6" s="440" t="s">
        <v>39</v>
      </c>
      <c r="B6" s="433" t="s">
        <v>88</v>
      </c>
      <c r="C6" s="442" t="s">
        <v>0</v>
      </c>
      <c r="D6" s="444" t="s">
        <v>1</v>
      </c>
      <c r="E6" s="446" t="s">
        <v>2</v>
      </c>
      <c r="F6" s="448" t="s">
        <v>52</v>
      </c>
      <c r="G6" s="449"/>
      <c r="H6" s="24" t="s">
        <v>21</v>
      </c>
      <c r="I6" s="450" t="s">
        <v>24</v>
      </c>
    </row>
    <row r="7" spans="1:11" ht="48" thickBot="1">
      <c r="A7" s="441"/>
      <c r="B7" s="434"/>
      <c r="C7" s="443"/>
      <c r="D7" s="445"/>
      <c r="E7" s="447"/>
      <c r="F7" s="21" t="s">
        <v>46</v>
      </c>
      <c r="G7" s="11" t="s">
        <v>47</v>
      </c>
      <c r="H7" s="23" t="s">
        <v>22</v>
      </c>
      <c r="I7" s="451"/>
    </row>
    <row r="8" spans="1:11" ht="38.25">
      <c r="A8" s="435" t="s">
        <v>16</v>
      </c>
      <c r="B8" s="252" t="s">
        <v>90</v>
      </c>
      <c r="C8" s="66" t="s">
        <v>114</v>
      </c>
      <c r="D8" s="181">
        <v>750000</v>
      </c>
      <c r="E8" s="32"/>
      <c r="F8" s="182">
        <v>750000</v>
      </c>
      <c r="G8" s="284">
        <v>750000</v>
      </c>
      <c r="H8" s="279" t="s">
        <v>17</v>
      </c>
      <c r="I8" s="289">
        <v>1</v>
      </c>
    </row>
    <row r="9" spans="1:11" ht="98.25" customHeight="1">
      <c r="A9" s="436"/>
      <c r="B9" s="212" t="s">
        <v>90</v>
      </c>
      <c r="C9" s="297" t="s">
        <v>140</v>
      </c>
      <c r="D9" s="183">
        <v>5447828.96</v>
      </c>
      <c r="E9" s="73">
        <f>D9</f>
        <v>5447828.96</v>
      </c>
      <c r="F9" s="184"/>
      <c r="G9" s="285"/>
      <c r="H9" s="280" t="s">
        <v>17</v>
      </c>
      <c r="I9" s="290">
        <v>2</v>
      </c>
    </row>
    <row r="10" spans="1:11" ht="38.25">
      <c r="A10" s="436"/>
      <c r="B10" s="214" t="s">
        <v>89</v>
      </c>
      <c r="C10" s="67" t="s">
        <v>18</v>
      </c>
      <c r="D10" s="185">
        <v>1500000</v>
      </c>
      <c r="E10" s="3"/>
      <c r="F10" s="186">
        <v>1500000</v>
      </c>
      <c r="G10" s="286">
        <v>1500000</v>
      </c>
      <c r="H10" s="281" t="s">
        <v>17</v>
      </c>
      <c r="I10" s="290">
        <v>3</v>
      </c>
    </row>
    <row r="11" spans="1:11" ht="38.25">
      <c r="A11" s="436"/>
      <c r="B11" s="214" t="s">
        <v>89</v>
      </c>
      <c r="C11" s="67" t="s">
        <v>128</v>
      </c>
      <c r="D11" s="2">
        <v>4000000</v>
      </c>
      <c r="E11" s="3"/>
      <c r="F11" s="34">
        <v>4000000</v>
      </c>
      <c r="G11" s="267">
        <v>4000000</v>
      </c>
      <c r="H11" s="281" t="s">
        <v>17</v>
      </c>
      <c r="I11" s="290">
        <v>4</v>
      </c>
    </row>
    <row r="12" spans="1:11" ht="51">
      <c r="A12" s="436"/>
      <c r="B12" s="211" t="s">
        <v>94</v>
      </c>
      <c r="C12" s="68" t="s">
        <v>20</v>
      </c>
      <c r="D12" s="337">
        <v>15300000</v>
      </c>
      <c r="E12" s="338">
        <v>3860000</v>
      </c>
      <c r="F12" s="33">
        <f>D12-E12</f>
        <v>11440000</v>
      </c>
      <c r="G12" s="268">
        <v>800000</v>
      </c>
      <c r="H12" s="281" t="s">
        <v>113</v>
      </c>
      <c r="I12" s="290">
        <v>5</v>
      </c>
    </row>
    <row r="13" spans="1:11" ht="38.25">
      <c r="A13" s="436"/>
      <c r="B13" s="209" t="s">
        <v>92</v>
      </c>
      <c r="C13" s="67" t="s">
        <v>19</v>
      </c>
      <c r="D13" s="2">
        <v>2300000</v>
      </c>
      <c r="E13" s="3"/>
      <c r="F13" s="34">
        <v>2300000</v>
      </c>
      <c r="G13" s="267">
        <v>2300000</v>
      </c>
      <c r="H13" s="281" t="s">
        <v>17</v>
      </c>
      <c r="I13" s="290">
        <v>6</v>
      </c>
    </row>
    <row r="14" spans="1:11" ht="96" customHeight="1">
      <c r="A14" s="436"/>
      <c r="B14" s="209" t="s">
        <v>92</v>
      </c>
      <c r="C14" s="298" t="s">
        <v>141</v>
      </c>
      <c r="D14" s="2">
        <v>6831400</v>
      </c>
      <c r="E14" s="3">
        <f>D14</f>
        <v>6831400</v>
      </c>
      <c r="F14" s="34"/>
      <c r="G14" s="267"/>
      <c r="H14" s="281" t="s">
        <v>17</v>
      </c>
      <c r="I14" s="290">
        <v>7</v>
      </c>
    </row>
    <row r="15" spans="1:11" ht="51">
      <c r="A15" s="436"/>
      <c r="B15" s="209" t="s">
        <v>92</v>
      </c>
      <c r="C15" s="67" t="s">
        <v>72</v>
      </c>
      <c r="D15" s="2">
        <v>12000000</v>
      </c>
      <c r="E15" s="3">
        <v>6000000</v>
      </c>
      <c r="F15" s="34">
        <v>6000000</v>
      </c>
      <c r="G15" s="267">
        <v>500000</v>
      </c>
      <c r="H15" s="339" t="s">
        <v>77</v>
      </c>
      <c r="I15" s="290">
        <v>8</v>
      </c>
    </row>
    <row r="16" spans="1:11" ht="51">
      <c r="A16" s="436"/>
      <c r="B16" s="211" t="s">
        <v>94</v>
      </c>
      <c r="C16" s="68" t="s">
        <v>75</v>
      </c>
      <c r="D16" s="337">
        <v>50400000</v>
      </c>
      <c r="E16" s="3">
        <v>12480000</v>
      </c>
      <c r="F16" s="34">
        <v>37920000</v>
      </c>
      <c r="G16" s="267">
        <v>2000000</v>
      </c>
      <c r="H16" s="339" t="s">
        <v>77</v>
      </c>
      <c r="I16" s="290">
        <v>9</v>
      </c>
      <c r="J16" s="62">
        <v>9480000</v>
      </c>
      <c r="K16" s="38">
        <v>2708571.43</v>
      </c>
    </row>
    <row r="17" spans="1:11" ht="47.25">
      <c r="A17" s="436"/>
      <c r="B17" s="211" t="s">
        <v>94</v>
      </c>
      <c r="C17" s="68" t="s">
        <v>76</v>
      </c>
      <c r="D17" s="337">
        <v>65100000</v>
      </c>
      <c r="E17" s="3">
        <f>D17-F17</f>
        <v>44600000</v>
      </c>
      <c r="F17" s="34">
        <v>20500000</v>
      </c>
      <c r="G17" s="267">
        <v>500000</v>
      </c>
      <c r="H17" s="339" t="s">
        <v>83</v>
      </c>
      <c r="I17" s="290">
        <v>10</v>
      </c>
      <c r="J17" s="62">
        <v>7000000</v>
      </c>
      <c r="K17" s="38">
        <v>2000000</v>
      </c>
    </row>
    <row r="18" spans="1:11" ht="38.25">
      <c r="A18" s="436"/>
      <c r="B18" s="253" t="s">
        <v>95</v>
      </c>
      <c r="C18" s="67" t="s">
        <v>112</v>
      </c>
      <c r="D18" s="2">
        <v>10000000</v>
      </c>
      <c r="E18" s="3"/>
      <c r="F18" s="34">
        <v>10000000</v>
      </c>
      <c r="G18" s="267">
        <v>2000000</v>
      </c>
      <c r="H18" s="339" t="s">
        <v>77</v>
      </c>
      <c r="I18" s="290">
        <v>11</v>
      </c>
    </row>
    <row r="19" spans="1:11" ht="105" customHeight="1">
      <c r="A19" s="436"/>
      <c r="B19" s="209" t="s">
        <v>92</v>
      </c>
      <c r="C19" s="67" t="s">
        <v>48</v>
      </c>
      <c r="D19" s="2" t="s">
        <v>58</v>
      </c>
      <c r="E19" s="3"/>
      <c r="F19" s="34"/>
      <c r="G19" s="267"/>
      <c r="H19" s="282"/>
      <c r="I19" s="290">
        <v>12</v>
      </c>
    </row>
    <row r="20" spans="1:11" ht="96" customHeight="1">
      <c r="A20" s="436"/>
      <c r="B20" s="212" t="s">
        <v>90</v>
      </c>
      <c r="C20" s="67" t="s">
        <v>49</v>
      </c>
      <c r="D20" s="2" t="s">
        <v>59</v>
      </c>
      <c r="E20" s="3"/>
      <c r="F20" s="34"/>
      <c r="G20" s="267"/>
      <c r="H20" s="282"/>
      <c r="I20" s="290">
        <v>13</v>
      </c>
    </row>
    <row r="21" spans="1:11" ht="38.25">
      <c r="A21" s="436"/>
      <c r="B21" s="212" t="s">
        <v>90</v>
      </c>
      <c r="C21" s="67" t="s">
        <v>177</v>
      </c>
      <c r="D21" s="2">
        <v>400000</v>
      </c>
      <c r="E21" s="3"/>
      <c r="F21" s="187">
        <v>400000</v>
      </c>
      <c r="G21" s="287">
        <v>400000</v>
      </c>
      <c r="H21" s="281" t="s">
        <v>17</v>
      </c>
      <c r="I21" s="290">
        <v>14</v>
      </c>
    </row>
    <row r="22" spans="1:11" ht="25.5">
      <c r="A22" s="436"/>
      <c r="B22" s="212" t="s">
        <v>90</v>
      </c>
      <c r="C22" s="67" t="s">
        <v>178</v>
      </c>
      <c r="D22" s="2">
        <v>600000</v>
      </c>
      <c r="E22" s="3"/>
      <c r="F22" s="187">
        <v>600000</v>
      </c>
      <c r="G22" s="287">
        <v>600000</v>
      </c>
      <c r="H22" s="281" t="s">
        <v>17</v>
      </c>
      <c r="I22" s="290">
        <v>15</v>
      </c>
    </row>
    <row r="23" spans="1:11" ht="47.25">
      <c r="A23" s="436"/>
      <c r="B23" s="211" t="s">
        <v>94</v>
      </c>
      <c r="C23" s="67" t="s">
        <v>50</v>
      </c>
      <c r="D23" s="2">
        <v>12000000</v>
      </c>
      <c r="E23" s="3"/>
      <c r="F23" s="187">
        <v>12000000</v>
      </c>
      <c r="G23" s="287">
        <v>2000000</v>
      </c>
      <c r="H23" s="281" t="s">
        <v>17</v>
      </c>
      <c r="I23" s="290">
        <v>16</v>
      </c>
    </row>
    <row r="24" spans="1:11" ht="48" thickBot="1">
      <c r="A24" s="436"/>
      <c r="B24" s="211" t="s">
        <v>94</v>
      </c>
      <c r="C24" s="69" t="s">
        <v>129</v>
      </c>
      <c r="D24" s="340">
        <v>215403492.03</v>
      </c>
      <c r="E24" s="341">
        <f>D24-F24</f>
        <v>175403492.03</v>
      </c>
      <c r="F24" s="342">
        <v>40000000</v>
      </c>
      <c r="G24" s="343">
        <v>2000000</v>
      </c>
      <c r="H24" s="283" t="s">
        <v>83</v>
      </c>
      <c r="I24" s="276">
        <v>17</v>
      </c>
    </row>
    <row r="25" spans="1:11" customFormat="1" ht="25.5">
      <c r="A25" s="436"/>
      <c r="B25" s="364" t="s">
        <v>90</v>
      </c>
      <c r="C25" s="344" t="s">
        <v>171</v>
      </c>
      <c r="D25" s="329">
        <v>15000000</v>
      </c>
      <c r="E25" s="330"/>
      <c r="F25" s="345">
        <v>15000000</v>
      </c>
      <c r="G25" s="332">
        <v>5000000</v>
      </c>
      <c r="H25" s="347" t="s">
        <v>150</v>
      </c>
      <c r="I25" s="346">
        <v>18</v>
      </c>
      <c r="J25" s="261"/>
    </row>
    <row r="26" spans="1:11" ht="26.25" thickBot="1">
      <c r="A26" s="436"/>
      <c r="B26" s="254" t="s">
        <v>91</v>
      </c>
      <c r="C26" s="69" t="s">
        <v>51</v>
      </c>
      <c r="D26" s="196">
        <v>60000000</v>
      </c>
      <c r="E26" s="341">
        <v>40000000</v>
      </c>
      <c r="F26" s="342">
        <v>20000000</v>
      </c>
      <c r="G26" s="348">
        <v>500000</v>
      </c>
      <c r="H26" s="349" t="s">
        <v>77</v>
      </c>
      <c r="I26" s="276">
        <v>19</v>
      </c>
    </row>
    <row r="27" spans="1:11" ht="16.5" thickBot="1">
      <c r="A27" s="437"/>
      <c r="B27" s="256" t="s">
        <v>41</v>
      </c>
      <c r="C27" s="257"/>
      <c r="D27" s="188">
        <f>SUM(D8:D26)</f>
        <v>477032720.99000001</v>
      </c>
      <c r="E27" s="189">
        <f>SUM(E8:E26)</f>
        <v>294622720.99000001</v>
      </c>
      <c r="F27" s="190">
        <f>SUM(F8:F26)</f>
        <v>182410000</v>
      </c>
      <c r="G27" s="190">
        <f>SUM(G8:G26)</f>
        <v>24850000</v>
      </c>
      <c r="H27" s="288"/>
      <c r="I27" s="291"/>
    </row>
  </sheetData>
  <mergeCells count="10">
    <mergeCell ref="A8:A27"/>
    <mergeCell ref="A1:I2"/>
    <mergeCell ref="A5:I5"/>
    <mergeCell ref="A6:A7"/>
    <mergeCell ref="B6:B7"/>
    <mergeCell ref="C6:C7"/>
    <mergeCell ref="D6:D7"/>
    <mergeCell ref="E6:E7"/>
    <mergeCell ref="F6:G6"/>
    <mergeCell ref="I6:I7"/>
  </mergeCells>
  <printOptions horizontalCentered="1" verticalCentered="1"/>
  <pageMargins left="0.70866141732283472" right="0.70866141732283472" top="1.3385826771653544" bottom="0.74803149606299213" header="0.9055118110236221" footer="0.31496062992125984"/>
  <pageSetup paperSize="8" scale="90" orientation="landscape"/>
  <headerFooter>
    <oddHeader>&amp;L&amp;20&amp;K03-019Masterplan Abruzzo - Patto per il Sud - D.G.R. ...............................
&amp;R&amp;G</oddHeader>
    <oddFooter>&amp;C&amp;"-,Grassetto"&amp;16&amp;K92D050www.laregionedicelaregionefa.it&amp;"-,Normale"&amp;12&amp;K01+000
Pagina &amp;P di &amp;N - Presidenza della Giunta Regionale</oddFooter>
  </headerFooter>
  <legacyDrawingHF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J20"/>
  <sheetViews>
    <sheetView topLeftCell="B7" workbookViewId="0">
      <selection activeCell="A10" sqref="A10:A15"/>
    </sheetView>
  </sheetViews>
  <sheetFormatPr defaultColWidth="11" defaultRowHeight="15"/>
  <cols>
    <col min="1" max="1" width="14" style="38" customWidth="1"/>
    <col min="2" max="2" width="16.5" style="38" customWidth="1"/>
    <col min="3" max="3" width="20.5" style="38" customWidth="1"/>
    <col min="4" max="4" width="27.5" style="38" customWidth="1"/>
    <col min="5" max="5" width="25.625" style="38" customWidth="1"/>
    <col min="6" max="6" width="26.5" style="38" bestFit="1" customWidth="1"/>
    <col min="7" max="7" width="24.5" style="38" bestFit="1" customWidth="1"/>
    <col min="8" max="8" width="18.5" style="38" customWidth="1"/>
    <col min="9" max="9" width="5.125" style="38" customWidth="1"/>
    <col min="10" max="16384" width="11" style="38"/>
  </cols>
  <sheetData>
    <row r="1" spans="1:10">
      <c r="A1" s="438" t="s">
        <v>43</v>
      </c>
      <c r="B1" s="438"/>
      <c r="C1" s="438"/>
      <c r="D1" s="438"/>
      <c r="E1" s="438"/>
      <c r="F1" s="438"/>
      <c r="G1" s="438"/>
      <c r="H1" s="438"/>
      <c r="I1" s="438"/>
    </row>
    <row r="2" spans="1:10">
      <c r="A2" s="438"/>
      <c r="B2" s="438"/>
      <c r="C2" s="438"/>
      <c r="D2" s="438"/>
      <c r="E2" s="438"/>
      <c r="F2" s="438"/>
      <c r="G2" s="438"/>
      <c r="H2" s="438"/>
      <c r="I2" s="438"/>
    </row>
    <row r="3" spans="1:10" ht="23.25">
      <c r="A3" s="39"/>
      <c r="B3" s="39"/>
      <c r="C3" s="40"/>
      <c r="D3" s="49" t="s">
        <v>69</v>
      </c>
      <c r="E3" s="49" t="s">
        <v>54</v>
      </c>
      <c r="F3" s="50">
        <f>F16</f>
        <v>101305000</v>
      </c>
    </row>
    <row r="4" spans="1:10" ht="23.25">
      <c r="A4" s="44"/>
      <c r="B4" s="64"/>
      <c r="C4" s="44"/>
      <c r="D4" s="49">
        <v>6</v>
      </c>
      <c r="E4" s="51" t="s">
        <v>55</v>
      </c>
      <c r="F4" s="50">
        <f>G17+G16</f>
        <v>12150000</v>
      </c>
      <c r="H4" s="44"/>
      <c r="I4" s="44"/>
    </row>
    <row r="5" spans="1:10">
      <c r="A5" s="44"/>
      <c r="B5" s="64"/>
      <c r="C5" s="44"/>
      <c r="G5" s="44"/>
      <c r="H5" s="44"/>
      <c r="I5" s="44"/>
    </row>
    <row r="6" spans="1:10">
      <c r="A6" s="44"/>
      <c r="B6" s="64"/>
      <c r="C6" s="44"/>
      <c r="G6" s="44"/>
      <c r="H6" s="44"/>
      <c r="I6" s="44"/>
    </row>
    <row r="7" spans="1:10" ht="15.75" thickBot="1">
      <c r="A7" s="44"/>
      <c r="B7" s="64"/>
      <c r="C7" s="44"/>
      <c r="D7" s="44"/>
      <c r="E7" s="52"/>
      <c r="F7" s="44"/>
      <c r="G7" s="44"/>
      <c r="H7" s="44"/>
      <c r="I7" s="44"/>
    </row>
    <row r="8" spans="1:10" ht="31.5" customHeight="1" thickBot="1">
      <c r="A8" s="433" t="s">
        <v>39</v>
      </c>
      <c r="B8" s="433" t="s">
        <v>96</v>
      </c>
      <c r="C8" s="433" t="s">
        <v>0</v>
      </c>
      <c r="D8" s="456" t="s">
        <v>1</v>
      </c>
      <c r="E8" s="458" t="s">
        <v>2</v>
      </c>
      <c r="F8" s="460" t="s">
        <v>53</v>
      </c>
      <c r="G8" s="461"/>
      <c r="H8" s="203" t="s">
        <v>21</v>
      </c>
      <c r="I8" s="450" t="s">
        <v>24</v>
      </c>
    </row>
    <row r="9" spans="1:10" ht="50.25" customHeight="1" thickBot="1">
      <c r="A9" s="434"/>
      <c r="B9" s="434"/>
      <c r="C9" s="434"/>
      <c r="D9" s="457"/>
      <c r="E9" s="459"/>
      <c r="F9" s="28" t="s">
        <v>46</v>
      </c>
      <c r="G9" s="29" t="s">
        <v>47</v>
      </c>
      <c r="H9" s="204" t="s">
        <v>22</v>
      </c>
      <c r="I9" s="455"/>
    </row>
    <row r="10" spans="1:10" ht="76.5">
      <c r="A10" s="452" t="s">
        <v>25</v>
      </c>
      <c r="B10" s="215" t="s">
        <v>92</v>
      </c>
      <c r="C10" s="66" t="s">
        <v>115</v>
      </c>
      <c r="D10" s="19">
        <v>53000000</v>
      </c>
      <c r="E10" s="191">
        <v>10000000</v>
      </c>
      <c r="F10" s="192">
        <v>43000000</v>
      </c>
      <c r="G10" s="293">
        <v>2000000</v>
      </c>
      <c r="H10" s="22" t="s">
        <v>84</v>
      </c>
      <c r="I10" s="323">
        <v>1</v>
      </c>
    </row>
    <row r="11" spans="1:10" ht="52.5" customHeight="1">
      <c r="A11" s="453"/>
      <c r="B11" s="211" t="s">
        <v>94</v>
      </c>
      <c r="C11" s="67" t="s">
        <v>26</v>
      </c>
      <c r="D11" s="20">
        <v>10000000</v>
      </c>
      <c r="E11" s="2">
        <v>10000000</v>
      </c>
      <c r="F11" s="193"/>
      <c r="G11" s="268"/>
      <c r="H11" s="8" t="s">
        <v>23</v>
      </c>
      <c r="I11" s="324">
        <v>2</v>
      </c>
    </row>
    <row r="12" spans="1:10" ht="63.75">
      <c r="A12" s="453"/>
      <c r="B12" s="211" t="s">
        <v>94</v>
      </c>
      <c r="C12" s="74" t="s">
        <v>29</v>
      </c>
      <c r="D12" s="20">
        <v>18000000</v>
      </c>
      <c r="E12" s="2">
        <v>16000000</v>
      </c>
      <c r="F12" s="194">
        <v>2000000</v>
      </c>
      <c r="G12" s="267">
        <v>2000000</v>
      </c>
      <c r="H12" s="8" t="s">
        <v>78</v>
      </c>
      <c r="I12" s="324">
        <v>3</v>
      </c>
    </row>
    <row r="13" spans="1:10" ht="51">
      <c r="A13" s="453"/>
      <c r="B13" s="210" t="s">
        <v>93</v>
      </c>
      <c r="C13" s="67" t="s">
        <v>27</v>
      </c>
      <c r="D13" s="20">
        <v>20000000</v>
      </c>
      <c r="E13" s="2">
        <v>20000000</v>
      </c>
      <c r="F13" s="195"/>
      <c r="G13" s="267"/>
      <c r="H13" s="8" t="s">
        <v>78</v>
      </c>
      <c r="I13" s="325">
        <v>4</v>
      </c>
    </row>
    <row r="14" spans="1:10" customFormat="1" ht="31.5">
      <c r="A14" s="453"/>
      <c r="B14" s="352" t="s">
        <v>94</v>
      </c>
      <c r="C14" s="327" t="s">
        <v>164</v>
      </c>
      <c r="D14" s="332">
        <v>6305000</v>
      </c>
      <c r="E14" s="329"/>
      <c r="F14" s="330">
        <v>6305000</v>
      </c>
      <c r="G14" s="332">
        <v>3150000</v>
      </c>
      <c r="H14" s="350" t="s">
        <v>78</v>
      </c>
      <c r="I14" s="351">
        <v>5</v>
      </c>
      <c r="J14" s="265"/>
    </row>
    <row r="15" spans="1:10" ht="39" thickBot="1">
      <c r="A15" s="454"/>
      <c r="B15" s="216" t="s">
        <v>93</v>
      </c>
      <c r="C15" s="296" t="s">
        <v>28</v>
      </c>
      <c r="D15" s="302">
        <v>50000000</v>
      </c>
      <c r="E15" s="196"/>
      <c r="F15" s="197">
        <v>50000000</v>
      </c>
      <c r="G15" s="294">
        <v>5000000</v>
      </c>
      <c r="H15" s="31" t="s">
        <v>78</v>
      </c>
      <c r="I15" s="326">
        <v>6</v>
      </c>
    </row>
    <row r="16" spans="1:10" ht="15.75" thickBot="1">
      <c r="A16" s="258" t="s">
        <v>41</v>
      </c>
      <c r="B16" s="259"/>
      <c r="C16" s="259"/>
      <c r="D16" s="188">
        <f>SUM(D10:D15)</f>
        <v>157305000</v>
      </c>
      <c r="E16" s="198">
        <f>SUM(E10:E15)</f>
        <v>56000000</v>
      </c>
      <c r="F16" s="199">
        <f>SUM(F10:F15)</f>
        <v>101305000</v>
      </c>
      <c r="G16" s="200">
        <f>SUM(G10:G15)</f>
        <v>12150000</v>
      </c>
      <c r="H16" s="30"/>
      <c r="I16" s="30"/>
    </row>
    <row r="20" spans="4:4">
      <c r="D20" s="48"/>
    </row>
  </sheetData>
  <mergeCells count="9">
    <mergeCell ref="A10:A15"/>
    <mergeCell ref="A1:I2"/>
    <mergeCell ref="I8:I9"/>
    <mergeCell ref="A8:A9"/>
    <mergeCell ref="C8:C9"/>
    <mergeCell ref="D8:D9"/>
    <mergeCell ref="E8:E9"/>
    <mergeCell ref="F8:G8"/>
    <mergeCell ref="B8:B9"/>
  </mergeCells>
  <phoneticPr fontId="9" type="noConversion"/>
  <printOptions horizontalCentered="1" verticalCentered="1"/>
  <pageMargins left="0.74803149606299213" right="0.74803149606299213" top="0.98425196850393704" bottom="0.98425196850393704" header="0.51181102362204722" footer="0.51181102362204722"/>
  <pageSetup paperSize="8" scale="90" orientation="landscape"/>
  <headerFooter>
    <oddHeader>&amp;L&amp;20&amp;K03-018Masterplan Abruzzo - Patto per il Sud - D.G.R. ............................
&amp;R&amp;G</oddHeader>
    <oddFooter>&amp;C&amp;"-,Grassetto"&amp;16&amp;K92D050www.laregionedicelaregionefa.it&amp;"-,Normale"&amp;12&amp;K01+000
Pagina &amp;P di &amp;N - Presidenza della Giunta Regionale</oddFooter>
  </headerFooter>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I30"/>
  <sheetViews>
    <sheetView topLeftCell="A22" zoomScale="90" zoomScaleNormal="90" zoomScalePageLayoutView="90" workbookViewId="0">
      <selection activeCell="C29" sqref="C29"/>
    </sheetView>
  </sheetViews>
  <sheetFormatPr defaultColWidth="11" defaultRowHeight="15"/>
  <cols>
    <col min="1" max="2" width="17.375" style="38" customWidth="1"/>
    <col min="3" max="3" width="21.5" style="38" customWidth="1"/>
    <col min="4" max="4" width="25.625" style="38" customWidth="1"/>
    <col min="5" max="5" width="25.125" style="38" customWidth="1"/>
    <col min="6" max="6" width="26.5" style="38" bestFit="1" customWidth="1"/>
    <col min="7" max="7" width="18.5" style="38" customWidth="1"/>
    <col min="8" max="8" width="21.625" style="38" customWidth="1"/>
    <col min="9" max="9" width="6.125" style="63" customWidth="1"/>
    <col min="10" max="16384" width="11" style="38"/>
  </cols>
  <sheetData>
    <row r="1" spans="1:9">
      <c r="A1" s="465" t="s">
        <v>82</v>
      </c>
      <c r="B1" s="465"/>
      <c r="C1" s="465"/>
      <c r="D1" s="465"/>
      <c r="E1" s="465"/>
      <c r="F1" s="465"/>
      <c r="G1" s="465"/>
      <c r="H1" s="465"/>
      <c r="I1" s="465"/>
    </row>
    <row r="2" spans="1:9" ht="15" customHeight="1">
      <c r="A2" s="465"/>
      <c r="B2" s="465"/>
      <c r="C2" s="465"/>
      <c r="D2" s="465"/>
      <c r="E2" s="465"/>
      <c r="F2" s="465"/>
      <c r="G2" s="465"/>
      <c r="H2" s="465"/>
      <c r="I2" s="465"/>
    </row>
    <row r="3" spans="1:9" ht="23.25">
      <c r="A3" s="53"/>
      <c r="B3" s="53"/>
      <c r="C3" s="54"/>
      <c r="D3" s="55" t="s">
        <v>69</v>
      </c>
      <c r="E3" s="56" t="s">
        <v>54</v>
      </c>
      <c r="F3" s="57">
        <f>F30</f>
        <v>223635000</v>
      </c>
      <c r="G3" s="53"/>
      <c r="H3" s="53"/>
      <c r="I3" s="53"/>
    </row>
    <row r="4" spans="1:9" ht="23.25">
      <c r="A4" s="58"/>
      <c r="B4" s="58"/>
      <c r="C4" s="58"/>
      <c r="D4" s="59">
        <v>22</v>
      </c>
      <c r="E4" s="60" t="s">
        <v>81</v>
      </c>
      <c r="F4" s="61">
        <f>G30</f>
        <v>50950000</v>
      </c>
      <c r="G4" s="53"/>
      <c r="H4" s="58"/>
      <c r="I4" s="58"/>
    </row>
    <row r="5" spans="1:9" ht="15.75" thickBot="1">
      <c r="A5" s="44"/>
      <c r="B5" s="64"/>
      <c r="C5" s="44"/>
      <c r="D5" s="44"/>
      <c r="E5" s="52"/>
      <c r="F5" s="44"/>
      <c r="G5" s="44"/>
      <c r="H5" s="44"/>
      <c r="I5" s="44"/>
    </row>
    <row r="6" spans="1:9" ht="15" customHeight="1">
      <c r="A6" s="440" t="s">
        <v>39</v>
      </c>
      <c r="B6" s="433" t="s">
        <v>96</v>
      </c>
      <c r="C6" s="442" t="s">
        <v>0</v>
      </c>
      <c r="D6" s="471" t="s">
        <v>1</v>
      </c>
      <c r="E6" s="473" t="s">
        <v>2</v>
      </c>
      <c r="F6" s="468" t="s">
        <v>53</v>
      </c>
      <c r="G6" s="469"/>
      <c r="H6" s="303" t="s">
        <v>21</v>
      </c>
      <c r="I6" s="466" t="s">
        <v>24</v>
      </c>
    </row>
    <row r="7" spans="1:9" ht="55.5" customHeight="1" thickBot="1">
      <c r="A7" s="441"/>
      <c r="B7" s="434"/>
      <c r="C7" s="470"/>
      <c r="D7" s="472"/>
      <c r="E7" s="474"/>
      <c r="F7" s="305" t="s">
        <v>46</v>
      </c>
      <c r="G7" s="306" t="s">
        <v>47</v>
      </c>
      <c r="H7" s="304" t="s">
        <v>22</v>
      </c>
      <c r="I7" s="467"/>
    </row>
    <row r="8" spans="1:9" ht="38.25">
      <c r="A8" s="260" t="s">
        <v>30</v>
      </c>
      <c r="B8" s="208" t="s">
        <v>94</v>
      </c>
      <c r="C8" s="70" t="s">
        <v>165</v>
      </c>
      <c r="D8" s="191">
        <v>60700000</v>
      </c>
      <c r="E8" s="32">
        <v>1000000</v>
      </c>
      <c r="F8" s="271">
        <v>59700000</v>
      </c>
      <c r="G8" s="307">
        <v>6015000</v>
      </c>
      <c r="H8" s="70" t="s">
        <v>117</v>
      </c>
      <c r="I8" s="299">
        <v>1</v>
      </c>
    </row>
    <row r="9" spans="1:9" ht="38.25">
      <c r="A9" s="255"/>
      <c r="B9" s="209" t="s">
        <v>92</v>
      </c>
      <c r="C9" s="4" t="s">
        <v>31</v>
      </c>
      <c r="D9" s="2">
        <v>35000000</v>
      </c>
      <c r="E9" s="3">
        <v>5000000</v>
      </c>
      <c r="F9" s="272">
        <v>30000000</v>
      </c>
      <c r="G9" s="307">
        <v>1500000</v>
      </c>
      <c r="H9" s="4" t="s">
        <v>85</v>
      </c>
      <c r="I9" s="300">
        <v>2</v>
      </c>
    </row>
    <row r="10" spans="1:9" ht="51">
      <c r="A10" s="255"/>
      <c r="B10" s="210" t="s">
        <v>93</v>
      </c>
      <c r="C10" s="4" t="s">
        <v>74</v>
      </c>
      <c r="D10" s="2">
        <v>10000000</v>
      </c>
      <c r="E10" s="3"/>
      <c r="F10" s="271">
        <v>10000000</v>
      </c>
      <c r="G10" s="307">
        <v>1000000</v>
      </c>
      <c r="H10" s="4" t="s">
        <v>85</v>
      </c>
      <c r="I10" s="300">
        <v>3</v>
      </c>
    </row>
    <row r="11" spans="1:9" ht="51">
      <c r="A11" s="255"/>
      <c r="B11" s="210" t="s">
        <v>93</v>
      </c>
      <c r="C11" s="4" t="s">
        <v>32</v>
      </c>
      <c r="D11" s="201">
        <v>12000000</v>
      </c>
      <c r="E11" s="3">
        <v>6000000</v>
      </c>
      <c r="F11" s="33">
        <v>6000000</v>
      </c>
      <c r="G11" s="308">
        <v>6000000</v>
      </c>
      <c r="H11" s="4" t="s">
        <v>127</v>
      </c>
      <c r="I11" s="300">
        <v>4</v>
      </c>
    </row>
    <row r="12" spans="1:9" ht="38.25">
      <c r="A12" s="255"/>
      <c r="B12" s="210" t="s">
        <v>93</v>
      </c>
      <c r="C12" s="4" t="s">
        <v>33</v>
      </c>
      <c r="D12" s="201">
        <v>4700000</v>
      </c>
      <c r="E12" s="202"/>
      <c r="F12" s="34">
        <v>4700000</v>
      </c>
      <c r="G12" s="309">
        <v>4700000</v>
      </c>
      <c r="H12" s="4" t="s">
        <v>117</v>
      </c>
      <c r="I12" s="300">
        <v>5</v>
      </c>
    </row>
    <row r="13" spans="1:9" ht="76.5">
      <c r="A13" s="255"/>
      <c r="B13" s="211" t="s">
        <v>94</v>
      </c>
      <c r="C13" s="67" t="s">
        <v>34</v>
      </c>
      <c r="D13" s="201">
        <v>15800000</v>
      </c>
      <c r="E13" s="202">
        <v>1000000</v>
      </c>
      <c r="F13" s="186">
        <v>14800000</v>
      </c>
      <c r="G13" s="307">
        <v>1000000</v>
      </c>
      <c r="H13" s="4" t="s">
        <v>117</v>
      </c>
      <c r="I13" s="300">
        <v>6</v>
      </c>
    </row>
    <row r="14" spans="1:9" ht="100.5" customHeight="1">
      <c r="A14" s="255"/>
      <c r="B14" s="210" t="s">
        <v>93</v>
      </c>
      <c r="C14" s="67" t="s">
        <v>116</v>
      </c>
      <c r="D14" s="201">
        <v>28500000</v>
      </c>
      <c r="E14" s="3">
        <v>2000000</v>
      </c>
      <c r="F14" s="186">
        <v>26500000</v>
      </c>
      <c r="G14" s="309">
        <v>5000000</v>
      </c>
      <c r="H14" s="4" t="s">
        <v>117</v>
      </c>
      <c r="I14" s="300">
        <v>7</v>
      </c>
    </row>
    <row r="15" spans="1:9" ht="140.25">
      <c r="A15" s="255"/>
      <c r="B15" s="212" t="s">
        <v>90</v>
      </c>
      <c r="C15" s="67" t="s">
        <v>35</v>
      </c>
      <c r="D15" s="201">
        <v>20000000</v>
      </c>
      <c r="E15" s="3">
        <v>16000000</v>
      </c>
      <c r="F15" s="34">
        <v>4000000</v>
      </c>
      <c r="G15" s="307">
        <v>1000000</v>
      </c>
      <c r="H15" s="4" t="s">
        <v>17</v>
      </c>
      <c r="I15" s="300">
        <v>8</v>
      </c>
    </row>
    <row r="16" spans="1:9" ht="63.75">
      <c r="A16" s="255"/>
      <c r="B16" s="212" t="s">
        <v>90</v>
      </c>
      <c r="C16" s="67" t="s">
        <v>144</v>
      </c>
      <c r="D16" s="201">
        <v>835000</v>
      </c>
      <c r="E16" s="3"/>
      <c r="F16" s="34">
        <v>835000</v>
      </c>
      <c r="G16" s="307">
        <v>835000</v>
      </c>
      <c r="H16" s="4" t="s">
        <v>17</v>
      </c>
      <c r="I16" s="300">
        <v>9</v>
      </c>
    </row>
    <row r="17" spans="1:9" ht="175.5" customHeight="1">
      <c r="A17" s="255"/>
      <c r="B17" s="213" t="s">
        <v>91</v>
      </c>
      <c r="C17" s="67" t="s">
        <v>36</v>
      </c>
      <c r="D17" s="201">
        <v>1500000</v>
      </c>
      <c r="E17" s="3"/>
      <c r="F17" s="186">
        <v>1500000</v>
      </c>
      <c r="G17" s="310">
        <v>1500000</v>
      </c>
      <c r="H17" s="4" t="s">
        <v>17</v>
      </c>
      <c r="I17" s="300">
        <v>10</v>
      </c>
    </row>
    <row r="18" spans="1:9" ht="89.25">
      <c r="A18" s="255"/>
      <c r="B18" s="213" t="s">
        <v>91</v>
      </c>
      <c r="C18" s="67" t="s">
        <v>126</v>
      </c>
      <c r="D18" s="201">
        <v>5500000</v>
      </c>
      <c r="E18" s="3"/>
      <c r="F18" s="186">
        <v>5500000</v>
      </c>
      <c r="G18" s="309">
        <v>3000000</v>
      </c>
      <c r="H18" s="4" t="s">
        <v>117</v>
      </c>
      <c r="I18" s="300">
        <v>11</v>
      </c>
    </row>
    <row r="19" spans="1:9" ht="242.25">
      <c r="A19" s="255"/>
      <c r="B19" s="211" t="s">
        <v>94</v>
      </c>
      <c r="C19" s="67" t="s">
        <v>37</v>
      </c>
      <c r="D19" s="201">
        <v>11100000</v>
      </c>
      <c r="E19" s="3"/>
      <c r="F19" s="186">
        <v>11100000</v>
      </c>
      <c r="G19" s="309">
        <v>5100000</v>
      </c>
      <c r="H19" s="4" t="s">
        <v>79</v>
      </c>
      <c r="I19" s="300">
        <v>12</v>
      </c>
    </row>
    <row r="20" spans="1:9" ht="87.75" customHeight="1">
      <c r="A20" s="255"/>
      <c r="B20" s="209" t="s">
        <v>92</v>
      </c>
      <c r="C20" s="67" t="s">
        <v>135</v>
      </c>
      <c r="D20" s="201">
        <v>4300000</v>
      </c>
      <c r="E20" s="202"/>
      <c r="F20" s="186">
        <v>4300000</v>
      </c>
      <c r="G20" s="309">
        <v>500000</v>
      </c>
      <c r="H20" s="4" t="s">
        <v>86</v>
      </c>
      <c r="I20" s="300">
        <v>13</v>
      </c>
    </row>
    <row r="21" spans="1:9" ht="127.5">
      <c r="A21" s="255"/>
      <c r="B21" s="210" t="s">
        <v>93</v>
      </c>
      <c r="C21" s="67" t="s">
        <v>73</v>
      </c>
      <c r="D21" s="201">
        <v>3000000</v>
      </c>
      <c r="E21" s="202"/>
      <c r="F21" s="186">
        <v>3000000</v>
      </c>
      <c r="G21" s="310">
        <v>1000000</v>
      </c>
      <c r="H21" s="4" t="s">
        <v>117</v>
      </c>
      <c r="I21" s="300">
        <v>14</v>
      </c>
    </row>
    <row r="22" spans="1:9" ht="51">
      <c r="A22" s="255"/>
      <c r="B22" s="210" t="s">
        <v>93</v>
      </c>
      <c r="C22" s="353" t="s">
        <v>133</v>
      </c>
      <c r="D22" s="201">
        <v>1200000</v>
      </c>
      <c r="E22" s="202">
        <v>200000</v>
      </c>
      <c r="F22" s="186">
        <v>1000000</v>
      </c>
      <c r="G22" s="310">
        <v>1000000</v>
      </c>
      <c r="H22" s="4" t="s">
        <v>132</v>
      </c>
      <c r="I22" s="300">
        <v>15</v>
      </c>
    </row>
    <row r="23" spans="1:9" ht="25.5">
      <c r="A23" s="255"/>
      <c r="B23" s="213" t="s">
        <v>91</v>
      </c>
      <c r="C23" s="67" t="s">
        <v>71</v>
      </c>
      <c r="D23" s="201">
        <v>3500000</v>
      </c>
      <c r="E23" s="202"/>
      <c r="F23" s="186">
        <v>3500000</v>
      </c>
      <c r="G23" s="309">
        <v>3500000</v>
      </c>
      <c r="H23" s="4" t="s">
        <v>17</v>
      </c>
      <c r="I23" s="300">
        <v>16</v>
      </c>
    </row>
    <row r="24" spans="1:9" ht="51">
      <c r="A24" s="255"/>
      <c r="B24" s="211" t="s">
        <v>94</v>
      </c>
      <c r="C24" s="353" t="s">
        <v>134</v>
      </c>
      <c r="D24" s="201">
        <v>500000</v>
      </c>
      <c r="E24" s="202"/>
      <c r="F24" s="186">
        <v>500000</v>
      </c>
      <c r="G24" s="309">
        <v>300000</v>
      </c>
      <c r="H24" s="4" t="s">
        <v>117</v>
      </c>
      <c r="I24" s="300">
        <v>17</v>
      </c>
    </row>
    <row r="25" spans="1:9" ht="51">
      <c r="A25" s="255"/>
      <c r="B25" s="362" t="s">
        <v>163</v>
      </c>
      <c r="C25" s="354" t="s">
        <v>162</v>
      </c>
      <c r="D25" s="329">
        <v>2000000</v>
      </c>
      <c r="E25" s="355"/>
      <c r="F25" s="356">
        <v>2000000</v>
      </c>
      <c r="G25" s="357">
        <v>1000000</v>
      </c>
      <c r="H25" s="354" t="s">
        <v>150</v>
      </c>
      <c r="I25" s="292">
        <v>18</v>
      </c>
    </row>
    <row r="26" spans="1:9" ht="38.25">
      <c r="A26" s="255"/>
      <c r="B26" s="362" t="s">
        <v>91</v>
      </c>
      <c r="C26" s="354" t="s">
        <v>161</v>
      </c>
      <c r="D26" s="329">
        <v>3000000</v>
      </c>
      <c r="E26" s="355"/>
      <c r="F26" s="356">
        <v>3000000</v>
      </c>
      <c r="G26" s="357">
        <v>500000</v>
      </c>
      <c r="H26" s="354" t="s">
        <v>154</v>
      </c>
      <c r="I26" s="292">
        <v>19</v>
      </c>
    </row>
    <row r="27" spans="1:9" ht="63.75">
      <c r="A27" s="255"/>
      <c r="B27" s="362" t="s">
        <v>91</v>
      </c>
      <c r="C27" s="354" t="s">
        <v>160</v>
      </c>
      <c r="D27" s="329">
        <v>1500000</v>
      </c>
      <c r="E27" s="355"/>
      <c r="F27" s="356">
        <v>1500000</v>
      </c>
      <c r="G27" s="357">
        <v>1000000</v>
      </c>
      <c r="H27" s="354" t="s">
        <v>168</v>
      </c>
      <c r="I27" s="292">
        <v>20</v>
      </c>
    </row>
    <row r="28" spans="1:9" ht="63.75">
      <c r="A28" s="255"/>
      <c r="B28" s="214" t="s">
        <v>89</v>
      </c>
      <c r="C28" s="79" t="s">
        <v>38</v>
      </c>
      <c r="D28" s="320">
        <v>20200000</v>
      </c>
      <c r="E28" s="80"/>
      <c r="F28" s="187">
        <v>20200000</v>
      </c>
      <c r="G28" s="311">
        <v>3500000</v>
      </c>
      <c r="H28" s="321" t="s">
        <v>87</v>
      </c>
      <c r="I28" s="292">
        <v>21</v>
      </c>
    </row>
    <row r="29" spans="1:9" ht="26.25" thickBot="1">
      <c r="A29" s="255"/>
      <c r="B29" s="322" t="s">
        <v>93</v>
      </c>
      <c r="C29" s="358" t="s">
        <v>179</v>
      </c>
      <c r="D29" s="359">
        <v>10000000</v>
      </c>
      <c r="E29" s="360"/>
      <c r="F29" s="342">
        <v>10000000</v>
      </c>
      <c r="G29" s="361">
        <v>2000000</v>
      </c>
      <c r="H29" s="312" t="s">
        <v>117</v>
      </c>
      <c r="I29" s="313">
        <v>22</v>
      </c>
    </row>
    <row r="30" spans="1:9" ht="16.5" thickBot="1">
      <c r="A30" s="462" t="s">
        <v>41</v>
      </c>
      <c r="B30" s="463"/>
      <c r="C30" s="464"/>
      <c r="D30" s="314">
        <f>SUM(D8:D29)</f>
        <v>254835000</v>
      </c>
      <c r="E30" s="315">
        <f>SUM(E8:E29)</f>
        <v>31200000</v>
      </c>
      <c r="F30" s="316">
        <f>SUM(F8:F29)</f>
        <v>223635000</v>
      </c>
      <c r="G30" s="317">
        <f>SUM(G8:G29)</f>
        <v>50950000</v>
      </c>
      <c r="H30" s="318"/>
      <c r="I30" s="319"/>
    </row>
  </sheetData>
  <mergeCells count="9">
    <mergeCell ref="A30:C30"/>
    <mergeCell ref="A1:I2"/>
    <mergeCell ref="I6:I7"/>
    <mergeCell ref="A6:A7"/>
    <mergeCell ref="F6:G6"/>
    <mergeCell ref="C6:C7"/>
    <mergeCell ref="D6:D7"/>
    <mergeCell ref="E6:E7"/>
    <mergeCell ref="B6:B7"/>
  </mergeCells>
  <phoneticPr fontId="9" type="noConversion"/>
  <printOptions horizontalCentered="1" verticalCentered="1"/>
  <pageMargins left="0.74803149606299213" right="0.74803149606299213" top="0.98425196850393704" bottom="0.98425196850393704" header="0.51181102362204722" footer="0.51181102362204722"/>
  <pageSetup paperSize="8" scale="90" orientation="landscape"/>
  <headerFooter>
    <oddHeader>&amp;L&amp;20&amp;K03-019Masterplan Abruzzo - Patto per il Sud - D.G.R. .......................................
&amp;R&amp;G</oddHeader>
    <oddFooter>&amp;C&amp;"-,Grassetto"&amp;16&amp;K92D050www.laregionedicelaregionefa.it&amp;"-,Normale"&amp;12&amp;K01+000
Pagina &amp;P di &amp;N - Presidenza della Giunta Regionale</oddFooter>
  </headerFooter>
  <colBreaks count="1" manualBreakCount="1">
    <brk id="9" max="1048575" man="1"/>
  </colBreaks>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6</vt:i4>
      </vt:variant>
    </vt:vector>
  </HeadingPairs>
  <TitlesOfParts>
    <vt:vector size="12" baseType="lpstr">
      <vt:lpstr>Copertina</vt:lpstr>
      <vt:lpstr>riepilogo</vt:lpstr>
      <vt:lpstr>infrastrutture</vt:lpstr>
      <vt:lpstr>Ambiente</vt:lpstr>
      <vt:lpstr>sviluppo economico</vt:lpstr>
      <vt:lpstr>turismo e cultura</vt:lpstr>
      <vt:lpstr>Copertina!Area_stampa</vt:lpstr>
      <vt:lpstr>infrastrutture!Area_stampa</vt:lpstr>
      <vt:lpstr>Ambiente!Titoli_stampa</vt:lpstr>
      <vt:lpstr>infrastrutture!Titoli_stampa</vt:lpstr>
      <vt:lpstr>'sviluppo economico'!Titoli_stampa</vt:lpstr>
      <vt:lpstr>'turismo e cultura'!Titoli_stampa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Dott.ssa Sabrina Saccomandi</dc:creator>
  <cp:lastModifiedBy>Monica</cp:lastModifiedBy>
  <cp:lastPrinted>2016-04-18T09:26:34Z</cp:lastPrinted>
  <dcterms:created xsi:type="dcterms:W3CDTF">2015-12-12T06:23:41Z</dcterms:created>
  <dcterms:modified xsi:type="dcterms:W3CDTF">2016-05-23T07:52:39Z</dcterms:modified>
</cp:coreProperties>
</file>